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pelado/Dropbox/Micronichos/Entrenador de Basquet/Táctica/Estadisticas/"/>
    </mc:Choice>
  </mc:AlternateContent>
  <xr:revisionPtr revIDLastSave="0" documentId="13_ncr:1_{159AA4EC-B62D-A847-ACAE-B2CBA0904208}" xr6:coauthVersionLast="47" xr6:coauthVersionMax="47" xr10:uidLastSave="{00000000-0000-0000-0000-000000000000}"/>
  <bookViews>
    <workbookView xWindow="1300" yWindow="500" windowWidth="24300" windowHeight="15500" tabRatio="882" xr2:uid="{B4B6E75E-2731-48E7-A955-3E6E83FA3419}"/>
  </bookViews>
  <sheets>
    <sheet name="Tablas" sheetId="1" r:id="rId1"/>
    <sheet name="CargaDatosJug" sheetId="2" r:id="rId2"/>
    <sheet name="CargaDatosEq" sheetId="3" r:id="rId3"/>
    <sheet name="PartidoUnico" sheetId="4" r:id="rId4"/>
    <sheet name="PartidoUnicoAvanzadas" sheetId="9" r:id="rId5"/>
    <sheet name="Totales" sheetId="6" r:id="rId6"/>
    <sheet name="Promedios" sheetId="8" r:id="rId7"/>
    <sheet name="TotAvanzadas" sheetId="10" r:id="rId8"/>
  </sheets>
  <definedNames>
    <definedName name="_xlnm._FilterDatabase" localSheetId="2" hidden="1">CargaDatosEq!$A$3:$AC$33</definedName>
    <definedName name="_xlnm._FilterDatabase" localSheetId="1" hidden="1">CargaDatosJug!$A$3:$AG$181</definedName>
    <definedName name="Equipo" localSheetId="2">Equipos[[#All],[Equipos]]</definedName>
    <definedName name="Equipo" localSheetId="4">Equipos[[#All],[Equipos]]</definedName>
    <definedName name="Equipo" localSheetId="6">Equipos[[#All],[Equipos]]</definedName>
    <definedName name="Equipo" localSheetId="5">Equipos[[#All],[Equipos]]</definedName>
    <definedName name="Equipo" localSheetId="7">Equipos[[#All],[Equipos]]</definedName>
    <definedName name="Equipo">Equipos[[#All],[Equipos]]</definedName>
    <definedName name="Sportivo_Escobar" localSheetId="2">Escobar[[#All],[Jugadores]]</definedName>
    <definedName name="Sportivo_Escobar" localSheetId="4">Escobar[[#All],[Jugadores]]</definedName>
    <definedName name="Sportivo_Escobar" localSheetId="6">Escobar[[#All],[Jugadores]]</definedName>
    <definedName name="Sportivo_Escobar" localSheetId="5">Escobar[[#All],[Jugadores]]</definedName>
    <definedName name="Sportivo_Escobar" localSheetId="7">Escobar[[#All],[Jugadores]]</definedName>
    <definedName name="Sportivo_Escobar">Escobar[[#All],[Jugadores]]</definedName>
    <definedName name="TbEquipos" localSheetId="4">Equipos[Equipos]</definedName>
    <definedName name="TbEquipos" localSheetId="7">Equipos[Equipos]</definedName>
    <definedName name="TbEquipos">Equipos[Equipos]</definedName>
    <definedName name="TbEstadios" localSheetId="4">Estadios[Estadios]</definedName>
    <definedName name="TbEstadios" localSheetId="7">Estadios[Estadios]</definedName>
    <definedName name="TbEstadios">Estadios[Estadios]</definedName>
    <definedName name="TbJornadas" localSheetId="4">Jornadas[Jornadas]</definedName>
    <definedName name="TbJornadas" localSheetId="7">Jornadas[Jornadas]</definedName>
    <definedName name="TbJornadas">Jornadas[Jornadas]</definedName>
    <definedName name="TbJugadores" localSheetId="4">Escobar[Jugadores]</definedName>
    <definedName name="TbJugadores" localSheetId="7">Escobar[Jugadores]</definedName>
    <definedName name="TbJugadores">Escobar[Jugadores]</definedName>
    <definedName name="_xlnm.Print_Titles" localSheetId="2">CargaDatosEq!$E:$G,CargaDatosEq!$3:$3</definedName>
    <definedName name="_xlnm.Print_Titles" localSheetId="1">CargaDatosJug!$E:$H,CargaDatosJug!$3:$3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21" i="8" l="1"/>
  <c r="R20" i="8"/>
  <c r="R5" i="8"/>
  <c r="R6" i="8"/>
  <c r="R7" i="8"/>
  <c r="R8" i="8"/>
  <c r="R9" i="8"/>
  <c r="R10" i="8"/>
  <c r="R11" i="8"/>
  <c r="R12" i="8"/>
  <c r="R13" i="8"/>
  <c r="R14" i="8"/>
  <c r="R15" i="8"/>
  <c r="R16" i="8"/>
  <c r="R17" i="8"/>
  <c r="R18" i="8"/>
  <c r="R19" i="8"/>
  <c r="R4" i="8"/>
  <c r="K11" i="8"/>
  <c r="Q7" i="8"/>
  <c r="Q4" i="8"/>
  <c r="P4" i="8"/>
  <c r="F5" i="3"/>
  <c r="B6" i="10"/>
  <c r="C6" i="10"/>
  <c r="G6" i="10" s="1"/>
  <c r="B7" i="10"/>
  <c r="C7" i="10"/>
  <c r="G7" i="10" s="1"/>
  <c r="B8" i="10"/>
  <c r="C8" i="10"/>
  <c r="G8" i="10" s="1"/>
  <c r="B9" i="10"/>
  <c r="C9" i="10"/>
  <c r="G9" i="10" s="1"/>
  <c r="B10" i="10"/>
  <c r="C10" i="10"/>
  <c r="G10" i="10" s="1"/>
  <c r="B11" i="10"/>
  <c r="C11" i="10"/>
  <c r="G11" i="10" s="1"/>
  <c r="B12" i="10"/>
  <c r="C12" i="10"/>
  <c r="G12" i="10" s="1"/>
  <c r="B13" i="10"/>
  <c r="C13" i="10"/>
  <c r="G13" i="10" s="1"/>
  <c r="B14" i="10"/>
  <c r="C14" i="10"/>
  <c r="G14" i="10" s="1"/>
  <c r="B15" i="10"/>
  <c r="C15" i="10"/>
  <c r="G15" i="10" s="1"/>
  <c r="B16" i="10"/>
  <c r="C16" i="10"/>
  <c r="G16" i="10" s="1"/>
  <c r="B17" i="10"/>
  <c r="C17" i="10"/>
  <c r="G17" i="10" s="1"/>
  <c r="B18" i="10"/>
  <c r="C18" i="10"/>
  <c r="G18" i="10" s="1"/>
  <c r="B19" i="10"/>
  <c r="C19" i="10"/>
  <c r="G19" i="10" s="1"/>
  <c r="B20" i="10"/>
  <c r="C20" i="10"/>
  <c r="G20" i="10" s="1"/>
  <c r="C5" i="10"/>
  <c r="D5" i="10" s="1"/>
  <c r="B5" i="10"/>
  <c r="B5" i="8"/>
  <c r="C5" i="8"/>
  <c r="B6" i="8"/>
  <c r="C6" i="8"/>
  <c r="B7" i="8"/>
  <c r="C7" i="8"/>
  <c r="B8" i="8"/>
  <c r="C8" i="8"/>
  <c r="B9" i="8"/>
  <c r="C9" i="8"/>
  <c r="B10" i="8"/>
  <c r="C10" i="8"/>
  <c r="B11" i="8"/>
  <c r="C11" i="8"/>
  <c r="B12" i="8"/>
  <c r="C12" i="8"/>
  <c r="B13" i="8"/>
  <c r="C13" i="8"/>
  <c r="B14" i="8"/>
  <c r="C14" i="8"/>
  <c r="B15" i="8"/>
  <c r="C15" i="8"/>
  <c r="B16" i="8"/>
  <c r="C16" i="8"/>
  <c r="B17" i="8"/>
  <c r="C17" i="8"/>
  <c r="B18" i="8"/>
  <c r="C18" i="8"/>
  <c r="B19" i="8"/>
  <c r="C19" i="8"/>
  <c r="C4" i="8"/>
  <c r="B4" i="8"/>
  <c r="B5" i="6"/>
  <c r="C5" i="6"/>
  <c r="B6" i="6"/>
  <c r="C6" i="6"/>
  <c r="B7" i="6"/>
  <c r="C7" i="6"/>
  <c r="B8" i="6"/>
  <c r="C8" i="6"/>
  <c r="B9" i="6"/>
  <c r="C9" i="6"/>
  <c r="B10" i="6"/>
  <c r="C10" i="6"/>
  <c r="B11" i="6"/>
  <c r="C11" i="6"/>
  <c r="B12" i="6"/>
  <c r="C12" i="6"/>
  <c r="B13" i="6"/>
  <c r="C13" i="6"/>
  <c r="B14" i="6"/>
  <c r="C14" i="6"/>
  <c r="B15" i="6"/>
  <c r="C15" i="6"/>
  <c r="B16" i="6"/>
  <c r="C16" i="6"/>
  <c r="B17" i="6"/>
  <c r="C17" i="6"/>
  <c r="B18" i="6"/>
  <c r="C18" i="6"/>
  <c r="B19" i="6"/>
  <c r="C19" i="6"/>
  <c r="C4" i="6"/>
  <c r="E4" i="6" s="1"/>
  <c r="B4" i="6"/>
  <c r="B9" i="4"/>
  <c r="B9" i="9" s="1"/>
  <c r="C9" i="4"/>
  <c r="C9" i="9" s="1"/>
  <c r="B10" i="4"/>
  <c r="B10" i="9" s="1"/>
  <c r="C10" i="4"/>
  <c r="C10" i="9" s="1"/>
  <c r="B11" i="4"/>
  <c r="B11" i="9" s="1"/>
  <c r="C11" i="4"/>
  <c r="C11" i="9" s="1"/>
  <c r="B12" i="4"/>
  <c r="B12" i="9" s="1"/>
  <c r="C12" i="4"/>
  <c r="C12" i="9" s="1"/>
  <c r="B13" i="4"/>
  <c r="B13" i="9" s="1"/>
  <c r="C13" i="4"/>
  <c r="C13" i="9" s="1"/>
  <c r="B14" i="4"/>
  <c r="B14" i="9" s="1"/>
  <c r="C14" i="4"/>
  <c r="C14" i="9" s="1"/>
  <c r="B15" i="4"/>
  <c r="B15" i="9" s="1"/>
  <c r="C15" i="4"/>
  <c r="C15" i="9" s="1"/>
  <c r="B16" i="4"/>
  <c r="B16" i="9" s="1"/>
  <c r="C16" i="4"/>
  <c r="C16" i="9" s="1"/>
  <c r="B17" i="4"/>
  <c r="B17" i="9" s="1"/>
  <c r="C17" i="4"/>
  <c r="C17" i="9" s="1"/>
  <c r="B18" i="4"/>
  <c r="B18" i="9" s="1"/>
  <c r="C18" i="4"/>
  <c r="C18" i="9" s="1"/>
  <c r="B19" i="4"/>
  <c r="B19" i="9" s="1"/>
  <c r="C19" i="4"/>
  <c r="C19" i="9" s="1"/>
  <c r="B20" i="4"/>
  <c r="B20" i="9" s="1"/>
  <c r="C20" i="4"/>
  <c r="C20" i="9" s="1"/>
  <c r="B21" i="4"/>
  <c r="B21" i="9" s="1"/>
  <c r="C21" i="4"/>
  <c r="C21" i="9" s="1"/>
  <c r="B22" i="4"/>
  <c r="B22" i="9" s="1"/>
  <c r="C22" i="4"/>
  <c r="C22" i="9" s="1"/>
  <c r="B23" i="4"/>
  <c r="B23" i="9" s="1"/>
  <c r="C23" i="4"/>
  <c r="C23" i="9" s="1"/>
  <c r="B8" i="4"/>
  <c r="B8" i="9" s="1"/>
  <c r="C8" i="4"/>
  <c r="C8" i="9" s="1"/>
  <c r="B1" i="10"/>
  <c r="B1" i="8"/>
  <c r="B1" i="6"/>
  <c r="C21" i="10"/>
  <c r="J4" i="10"/>
  <c r="D3" i="9"/>
  <c r="E5" i="10" l="1"/>
  <c r="F20" i="10"/>
  <c r="F19" i="10"/>
  <c r="F18" i="10"/>
  <c r="F17" i="10"/>
  <c r="F16" i="10"/>
  <c r="F15" i="10"/>
  <c r="F14" i="10"/>
  <c r="F13" i="10"/>
  <c r="F12" i="10"/>
  <c r="F11" i="10"/>
  <c r="F10" i="10"/>
  <c r="F9" i="10"/>
  <c r="F8" i="10"/>
  <c r="F7" i="10"/>
  <c r="F6" i="10"/>
  <c r="F5" i="10"/>
  <c r="E20" i="10"/>
  <c r="E19" i="10"/>
  <c r="E18" i="10"/>
  <c r="E17" i="10"/>
  <c r="E16" i="10"/>
  <c r="E15" i="10"/>
  <c r="E14" i="10"/>
  <c r="E13" i="10"/>
  <c r="E12" i="10"/>
  <c r="E11" i="10"/>
  <c r="E10" i="10"/>
  <c r="E9" i="10"/>
  <c r="E8" i="10"/>
  <c r="E7" i="10"/>
  <c r="E6" i="10"/>
  <c r="G5" i="10"/>
  <c r="D20" i="10"/>
  <c r="D19" i="10"/>
  <c r="D18" i="10"/>
  <c r="D17" i="10"/>
  <c r="D16" i="10"/>
  <c r="D15" i="10"/>
  <c r="D14" i="10"/>
  <c r="D13" i="10"/>
  <c r="D12" i="10"/>
  <c r="D11" i="10"/>
  <c r="D10" i="10"/>
  <c r="D9" i="10"/>
  <c r="D8" i="10"/>
  <c r="D7" i="10"/>
  <c r="D6" i="10"/>
  <c r="J3" i="9"/>
  <c r="Y17" i="6"/>
  <c r="X17" i="6"/>
  <c r="W17" i="6"/>
  <c r="V17" i="6"/>
  <c r="U17" i="6"/>
  <c r="T17" i="6"/>
  <c r="S17" i="6"/>
  <c r="Q17" i="6"/>
  <c r="P17" i="6"/>
  <c r="N17" i="6"/>
  <c r="M17" i="6"/>
  <c r="K17" i="6"/>
  <c r="J17" i="6"/>
  <c r="H17" i="6"/>
  <c r="G17" i="6"/>
  <c r="F17" i="6"/>
  <c r="E17" i="6"/>
  <c r="Y16" i="6"/>
  <c r="X16" i="6"/>
  <c r="W16" i="6"/>
  <c r="V16" i="6"/>
  <c r="U16" i="6"/>
  <c r="T16" i="6"/>
  <c r="S16" i="6"/>
  <c r="Q16" i="6"/>
  <c r="P16" i="6"/>
  <c r="N16" i="6"/>
  <c r="M16" i="6"/>
  <c r="K16" i="6"/>
  <c r="J16" i="6"/>
  <c r="H16" i="6"/>
  <c r="G16" i="6"/>
  <c r="F16" i="6"/>
  <c r="E16" i="6"/>
  <c r="J3" i="4"/>
  <c r="F9" i="3"/>
  <c r="AR101" i="3"/>
  <c r="AQ101" i="3"/>
  <c r="AP101" i="3"/>
  <c r="AO101" i="3"/>
  <c r="AD101" i="3"/>
  <c r="U101" i="3"/>
  <c r="R101" i="3"/>
  <c r="O101" i="3"/>
  <c r="L101" i="3"/>
  <c r="G101" i="3"/>
  <c r="F101" i="3"/>
  <c r="E101" i="3"/>
  <c r="D101" i="3"/>
  <c r="C101" i="3"/>
  <c r="B101" i="3"/>
  <c r="A101" i="3"/>
  <c r="AR99" i="3"/>
  <c r="AQ99" i="3"/>
  <c r="AP99" i="3"/>
  <c r="AO99" i="3"/>
  <c r="AN99" i="3"/>
  <c r="AM99" i="3"/>
  <c r="AK99" i="3"/>
  <c r="AE99" i="3"/>
  <c r="AD99" i="3"/>
  <c r="AL99" i="3" s="1"/>
  <c r="U99" i="3"/>
  <c r="R99" i="3"/>
  <c r="O99" i="3"/>
  <c r="L99" i="3"/>
  <c r="G99" i="3"/>
  <c r="F99" i="3"/>
  <c r="E99" i="3"/>
  <c r="D99" i="3"/>
  <c r="C99" i="3"/>
  <c r="B99" i="3"/>
  <c r="A99" i="3"/>
  <c r="AR97" i="3"/>
  <c r="AQ97" i="3"/>
  <c r="AP97" i="3"/>
  <c r="AO97" i="3"/>
  <c r="AD97" i="3"/>
  <c r="AN97" i="3" s="1"/>
  <c r="U97" i="3"/>
  <c r="R97" i="3"/>
  <c r="O97" i="3"/>
  <c r="L97" i="3"/>
  <c r="G97" i="3"/>
  <c r="F97" i="3"/>
  <c r="E97" i="3"/>
  <c r="D97" i="3"/>
  <c r="C97" i="3"/>
  <c r="B97" i="3"/>
  <c r="A97" i="3"/>
  <c r="AR95" i="3"/>
  <c r="AQ95" i="3"/>
  <c r="AP95" i="3"/>
  <c r="AO95" i="3"/>
  <c r="AN95" i="3"/>
  <c r="AK95" i="3"/>
  <c r="AD95" i="3"/>
  <c r="AM95" i="3" s="1"/>
  <c r="U95" i="3"/>
  <c r="R95" i="3"/>
  <c r="O95" i="3"/>
  <c r="L95" i="3"/>
  <c r="G95" i="3"/>
  <c r="F95" i="3"/>
  <c r="E95" i="3"/>
  <c r="D95" i="3"/>
  <c r="C95" i="3"/>
  <c r="B95" i="3"/>
  <c r="A95" i="3"/>
  <c r="AR93" i="3"/>
  <c r="AQ93" i="3"/>
  <c r="AP93" i="3"/>
  <c r="AO93" i="3"/>
  <c r="AN93" i="3"/>
  <c r="AM93" i="3"/>
  <c r="AK93" i="3"/>
  <c r="AE93" i="3"/>
  <c r="AD93" i="3"/>
  <c r="AL93" i="3" s="1"/>
  <c r="U93" i="3"/>
  <c r="R93" i="3"/>
  <c r="O93" i="3"/>
  <c r="L93" i="3"/>
  <c r="G93" i="3"/>
  <c r="F93" i="3"/>
  <c r="E93" i="3"/>
  <c r="D93" i="3"/>
  <c r="C93" i="3"/>
  <c r="B93" i="3"/>
  <c r="A93" i="3"/>
  <c r="AR91" i="3"/>
  <c r="AQ91" i="3"/>
  <c r="AP91" i="3"/>
  <c r="AO91" i="3"/>
  <c r="AD91" i="3"/>
  <c r="AM91" i="3" s="1"/>
  <c r="U91" i="3"/>
  <c r="R91" i="3"/>
  <c r="O91" i="3"/>
  <c r="L91" i="3"/>
  <c r="G91" i="3"/>
  <c r="F91" i="3"/>
  <c r="E91" i="3"/>
  <c r="D91" i="3"/>
  <c r="C91" i="3"/>
  <c r="B91" i="3"/>
  <c r="A91" i="3"/>
  <c r="AR89" i="3"/>
  <c r="AQ89" i="3"/>
  <c r="AP89" i="3"/>
  <c r="AO89" i="3"/>
  <c r="AN89" i="3"/>
  <c r="AK89" i="3"/>
  <c r="AD89" i="3"/>
  <c r="AL89" i="3" s="1"/>
  <c r="U89" i="3"/>
  <c r="R89" i="3"/>
  <c r="O89" i="3"/>
  <c r="L89" i="3"/>
  <c r="G89" i="3"/>
  <c r="F89" i="3"/>
  <c r="E89" i="3"/>
  <c r="D89" i="3"/>
  <c r="C89" i="3"/>
  <c r="B89" i="3"/>
  <c r="A89" i="3"/>
  <c r="AR87" i="3"/>
  <c r="AQ87" i="3"/>
  <c r="AP87" i="3"/>
  <c r="AO87" i="3"/>
  <c r="AN87" i="3"/>
  <c r="AM87" i="3"/>
  <c r="AK87" i="3"/>
  <c r="AE87" i="3"/>
  <c r="AD87" i="3"/>
  <c r="AL87" i="3" s="1"/>
  <c r="U87" i="3"/>
  <c r="R87" i="3"/>
  <c r="O87" i="3"/>
  <c r="L87" i="3"/>
  <c r="G87" i="3"/>
  <c r="F87" i="3"/>
  <c r="E87" i="3"/>
  <c r="D87" i="3"/>
  <c r="C87" i="3"/>
  <c r="B87" i="3"/>
  <c r="A87" i="3"/>
  <c r="AR85" i="3"/>
  <c r="AQ85" i="3"/>
  <c r="AP85" i="3"/>
  <c r="AO85" i="3"/>
  <c r="AL85" i="3"/>
  <c r="AD85" i="3"/>
  <c r="U85" i="3"/>
  <c r="R85" i="3"/>
  <c r="O85" i="3"/>
  <c r="L85" i="3"/>
  <c r="G85" i="3"/>
  <c r="F85" i="3"/>
  <c r="E85" i="3"/>
  <c r="D85" i="3"/>
  <c r="C85" i="3"/>
  <c r="B85" i="3"/>
  <c r="A85" i="3"/>
  <c r="AR83" i="3"/>
  <c r="AQ83" i="3"/>
  <c r="AP83" i="3"/>
  <c r="AO83" i="3"/>
  <c r="AN83" i="3"/>
  <c r="AM83" i="3"/>
  <c r="AK83" i="3"/>
  <c r="AE83" i="3"/>
  <c r="AD83" i="3"/>
  <c r="AL83" i="3" s="1"/>
  <c r="U83" i="3"/>
  <c r="R83" i="3"/>
  <c r="O83" i="3"/>
  <c r="L83" i="3"/>
  <c r="G83" i="3"/>
  <c r="F83" i="3"/>
  <c r="E83" i="3"/>
  <c r="D83" i="3"/>
  <c r="C83" i="3"/>
  <c r="B83" i="3"/>
  <c r="A83" i="3"/>
  <c r="AR81" i="3"/>
  <c r="AQ81" i="3"/>
  <c r="AP81" i="3"/>
  <c r="AO81" i="3"/>
  <c r="AD81" i="3"/>
  <c r="AN81" i="3" s="1"/>
  <c r="U81" i="3"/>
  <c r="R81" i="3"/>
  <c r="O81" i="3"/>
  <c r="L81" i="3"/>
  <c r="G81" i="3"/>
  <c r="F81" i="3"/>
  <c r="E81" i="3"/>
  <c r="D81" i="3"/>
  <c r="C81" i="3"/>
  <c r="B81" i="3"/>
  <c r="A81" i="3"/>
  <c r="AR79" i="3"/>
  <c r="AQ79" i="3"/>
  <c r="AP79" i="3"/>
  <c r="AO79" i="3"/>
  <c r="AN79" i="3"/>
  <c r="AK79" i="3"/>
  <c r="AD79" i="3"/>
  <c r="AM79" i="3" s="1"/>
  <c r="U79" i="3"/>
  <c r="R79" i="3"/>
  <c r="O79" i="3"/>
  <c r="L79" i="3"/>
  <c r="G79" i="3"/>
  <c r="F79" i="3"/>
  <c r="E79" i="3"/>
  <c r="D79" i="3"/>
  <c r="C79" i="3"/>
  <c r="B79" i="3"/>
  <c r="A79" i="3"/>
  <c r="AR77" i="3"/>
  <c r="AQ77" i="3"/>
  <c r="AP77" i="3"/>
  <c r="AO77" i="3"/>
  <c r="AN77" i="3"/>
  <c r="AM77" i="3"/>
  <c r="AK77" i="3"/>
  <c r="AE77" i="3"/>
  <c r="AD77" i="3"/>
  <c r="AL77" i="3" s="1"/>
  <c r="U77" i="3"/>
  <c r="R77" i="3"/>
  <c r="O77" i="3"/>
  <c r="L77" i="3"/>
  <c r="G77" i="3"/>
  <c r="F77" i="3"/>
  <c r="E77" i="3"/>
  <c r="D77" i="3"/>
  <c r="C77" i="3"/>
  <c r="B77" i="3"/>
  <c r="A77" i="3"/>
  <c r="AR75" i="3"/>
  <c r="AQ75" i="3"/>
  <c r="AP75" i="3"/>
  <c r="AO75" i="3"/>
  <c r="AD75" i="3"/>
  <c r="AM75" i="3" s="1"/>
  <c r="U75" i="3"/>
  <c r="R75" i="3"/>
  <c r="O75" i="3"/>
  <c r="L75" i="3"/>
  <c r="G75" i="3"/>
  <c r="F75" i="3"/>
  <c r="E75" i="3"/>
  <c r="D75" i="3"/>
  <c r="C75" i="3"/>
  <c r="B75" i="3"/>
  <c r="A75" i="3"/>
  <c r="AR73" i="3"/>
  <c r="AQ73" i="3"/>
  <c r="AP73" i="3"/>
  <c r="AO73" i="3"/>
  <c r="AN73" i="3"/>
  <c r="AK73" i="3"/>
  <c r="AD73" i="3"/>
  <c r="AL73" i="3" s="1"/>
  <c r="U73" i="3"/>
  <c r="R73" i="3"/>
  <c r="O73" i="3"/>
  <c r="L73" i="3"/>
  <c r="G73" i="3"/>
  <c r="F73" i="3"/>
  <c r="E73" i="3"/>
  <c r="D73" i="3"/>
  <c r="C73" i="3"/>
  <c r="B73" i="3"/>
  <c r="A73" i="3"/>
  <c r="AR71" i="3"/>
  <c r="AQ71" i="3"/>
  <c r="AP71" i="3"/>
  <c r="AO71" i="3"/>
  <c r="AM71" i="3"/>
  <c r="AK71" i="3"/>
  <c r="AE71" i="3"/>
  <c r="AD71" i="3"/>
  <c r="AN71" i="3" s="1"/>
  <c r="U71" i="3"/>
  <c r="R71" i="3"/>
  <c r="O71" i="3"/>
  <c r="L71" i="3"/>
  <c r="G71" i="3"/>
  <c r="F71" i="3"/>
  <c r="E71" i="3"/>
  <c r="D71" i="3"/>
  <c r="C71" i="3"/>
  <c r="B71" i="3"/>
  <c r="A71" i="3"/>
  <c r="AR69" i="3"/>
  <c r="AQ69" i="3"/>
  <c r="AP69" i="3"/>
  <c r="AO69" i="3"/>
  <c r="AD69" i="3"/>
  <c r="U69" i="3"/>
  <c r="R69" i="3"/>
  <c r="O69" i="3"/>
  <c r="L69" i="3"/>
  <c r="G69" i="3"/>
  <c r="F69" i="3"/>
  <c r="E69" i="3"/>
  <c r="D69" i="3"/>
  <c r="C69" i="3"/>
  <c r="B69" i="3"/>
  <c r="A69" i="3"/>
  <c r="AR67" i="3"/>
  <c r="AQ67" i="3"/>
  <c r="AP67" i="3"/>
  <c r="AO67" i="3"/>
  <c r="AN67" i="3"/>
  <c r="AM67" i="3"/>
  <c r="AK67" i="3"/>
  <c r="AE67" i="3"/>
  <c r="AD67" i="3"/>
  <c r="AL67" i="3" s="1"/>
  <c r="U67" i="3"/>
  <c r="R67" i="3"/>
  <c r="O67" i="3"/>
  <c r="L67" i="3"/>
  <c r="G67" i="3"/>
  <c r="F67" i="3"/>
  <c r="E67" i="3"/>
  <c r="D67" i="3"/>
  <c r="C67" i="3"/>
  <c r="B67" i="3"/>
  <c r="A67" i="3"/>
  <c r="AR65" i="3"/>
  <c r="AQ65" i="3"/>
  <c r="AP65" i="3"/>
  <c r="AO65" i="3"/>
  <c r="AD65" i="3"/>
  <c r="AL65" i="3" s="1"/>
  <c r="U65" i="3"/>
  <c r="R65" i="3"/>
  <c r="O65" i="3"/>
  <c r="L65" i="3"/>
  <c r="G65" i="3"/>
  <c r="F65" i="3"/>
  <c r="E65" i="3"/>
  <c r="D65" i="3"/>
  <c r="C65" i="3"/>
  <c r="B65" i="3"/>
  <c r="A65" i="3"/>
  <c r="AR63" i="3"/>
  <c r="AQ63" i="3"/>
  <c r="AP63" i="3"/>
  <c r="AO63" i="3"/>
  <c r="AN63" i="3"/>
  <c r="AK63" i="3"/>
  <c r="AD63" i="3"/>
  <c r="U63" i="3"/>
  <c r="R63" i="3"/>
  <c r="O63" i="3"/>
  <c r="L63" i="3"/>
  <c r="G63" i="3"/>
  <c r="F63" i="3"/>
  <c r="E63" i="3"/>
  <c r="D63" i="3"/>
  <c r="C63" i="3"/>
  <c r="B63" i="3"/>
  <c r="A63" i="3"/>
  <c r="AR61" i="3"/>
  <c r="AQ61" i="3"/>
  <c r="AP61" i="3"/>
  <c r="AO61" i="3"/>
  <c r="AN61" i="3"/>
  <c r="AM61" i="3"/>
  <c r="AK61" i="3"/>
  <c r="AE61" i="3"/>
  <c r="AD61" i="3"/>
  <c r="AL61" i="3" s="1"/>
  <c r="U61" i="3"/>
  <c r="R61" i="3"/>
  <c r="O61" i="3"/>
  <c r="L61" i="3"/>
  <c r="G61" i="3"/>
  <c r="F61" i="3"/>
  <c r="E61" i="3"/>
  <c r="D61" i="3"/>
  <c r="C61" i="3"/>
  <c r="B61" i="3"/>
  <c r="A61" i="3"/>
  <c r="AR59" i="3"/>
  <c r="AQ59" i="3"/>
  <c r="AP59" i="3"/>
  <c r="AO59" i="3"/>
  <c r="AN59" i="3"/>
  <c r="AL59" i="3"/>
  <c r="AK59" i="3"/>
  <c r="AE59" i="3"/>
  <c r="AD59" i="3"/>
  <c r="AM59" i="3" s="1"/>
  <c r="U59" i="3"/>
  <c r="R59" i="3"/>
  <c r="O59" i="3"/>
  <c r="L59" i="3"/>
  <c r="G59" i="3"/>
  <c r="F59" i="3"/>
  <c r="E59" i="3"/>
  <c r="D59" i="3"/>
  <c r="C59" i="3"/>
  <c r="B59" i="3"/>
  <c r="A59" i="3"/>
  <c r="AR57" i="3"/>
  <c r="AQ57" i="3"/>
  <c r="AP57" i="3"/>
  <c r="AO57" i="3"/>
  <c r="AD57" i="3"/>
  <c r="AK57" i="3" s="1"/>
  <c r="U57" i="3"/>
  <c r="R57" i="3"/>
  <c r="O57" i="3"/>
  <c r="L57" i="3"/>
  <c r="G57" i="3"/>
  <c r="F57" i="3"/>
  <c r="E57" i="3"/>
  <c r="D57" i="3"/>
  <c r="C57" i="3"/>
  <c r="B57" i="3"/>
  <c r="A57" i="3"/>
  <c r="AR55" i="3"/>
  <c r="AQ55" i="3"/>
  <c r="AP55" i="3"/>
  <c r="AO55" i="3"/>
  <c r="AD55" i="3"/>
  <c r="AN55" i="3" s="1"/>
  <c r="U55" i="3"/>
  <c r="R55" i="3"/>
  <c r="O55" i="3"/>
  <c r="L55" i="3"/>
  <c r="G55" i="3"/>
  <c r="F55" i="3"/>
  <c r="E55" i="3"/>
  <c r="D55" i="3"/>
  <c r="C55" i="3"/>
  <c r="B55" i="3"/>
  <c r="A55" i="3"/>
  <c r="AR53" i="3"/>
  <c r="AQ53" i="3"/>
  <c r="AP53" i="3"/>
  <c r="AO53" i="3"/>
  <c r="AK53" i="3"/>
  <c r="AD53" i="3"/>
  <c r="AN53" i="3" s="1"/>
  <c r="U53" i="3"/>
  <c r="R53" i="3"/>
  <c r="O53" i="3"/>
  <c r="L53" i="3"/>
  <c r="G53" i="3"/>
  <c r="F53" i="3"/>
  <c r="E53" i="3"/>
  <c r="D53" i="3"/>
  <c r="C53" i="3"/>
  <c r="B53" i="3"/>
  <c r="A53" i="3"/>
  <c r="AR51" i="3"/>
  <c r="AQ51" i="3"/>
  <c r="AP51" i="3"/>
  <c r="AO51" i="3"/>
  <c r="AK51" i="3"/>
  <c r="AD51" i="3"/>
  <c r="AN51" i="3" s="1"/>
  <c r="U51" i="3"/>
  <c r="R51" i="3"/>
  <c r="O51" i="3"/>
  <c r="L51" i="3"/>
  <c r="G51" i="3"/>
  <c r="F51" i="3"/>
  <c r="E51" i="3"/>
  <c r="D51" i="3"/>
  <c r="C51" i="3"/>
  <c r="B51" i="3"/>
  <c r="A51" i="3"/>
  <c r="AR49" i="3"/>
  <c r="AQ49" i="3"/>
  <c r="AP49" i="3"/>
  <c r="AO49" i="3"/>
  <c r="AN49" i="3"/>
  <c r="AM49" i="3"/>
  <c r="AK49" i="3"/>
  <c r="AE49" i="3"/>
  <c r="AD49" i="3"/>
  <c r="AL49" i="3" s="1"/>
  <c r="U49" i="3"/>
  <c r="R49" i="3"/>
  <c r="O49" i="3"/>
  <c r="L49" i="3"/>
  <c r="G49" i="3"/>
  <c r="F49" i="3"/>
  <c r="E49" i="3"/>
  <c r="D49" i="3"/>
  <c r="C49" i="3"/>
  <c r="B49" i="3"/>
  <c r="A49" i="3"/>
  <c r="AR47" i="3"/>
  <c r="AQ47" i="3"/>
  <c r="AP47" i="3"/>
  <c r="AO47" i="3"/>
  <c r="AN47" i="3"/>
  <c r="AM47" i="3"/>
  <c r="AE47" i="3"/>
  <c r="AD47" i="3"/>
  <c r="AL47" i="3" s="1"/>
  <c r="U47" i="3"/>
  <c r="R47" i="3"/>
  <c r="O47" i="3"/>
  <c r="L47" i="3"/>
  <c r="G47" i="3"/>
  <c r="F47" i="3"/>
  <c r="E47" i="3"/>
  <c r="D47" i="3"/>
  <c r="C47" i="3"/>
  <c r="B47" i="3"/>
  <c r="A47" i="3"/>
  <c r="AR45" i="3"/>
  <c r="AQ45" i="3"/>
  <c r="AP45" i="3"/>
  <c r="AO45" i="3"/>
  <c r="AD45" i="3"/>
  <c r="AM45" i="3" s="1"/>
  <c r="U45" i="3"/>
  <c r="R45" i="3"/>
  <c r="O45" i="3"/>
  <c r="L45" i="3"/>
  <c r="G45" i="3"/>
  <c r="F45" i="3"/>
  <c r="E45" i="3"/>
  <c r="D45" i="3"/>
  <c r="C45" i="3"/>
  <c r="B45" i="3"/>
  <c r="A45" i="3"/>
  <c r="AR43" i="3"/>
  <c r="AQ43" i="3"/>
  <c r="AP43" i="3"/>
  <c r="AO43" i="3"/>
  <c r="AN43" i="3"/>
  <c r="AK43" i="3"/>
  <c r="AD43" i="3"/>
  <c r="AL43" i="3" s="1"/>
  <c r="U43" i="3"/>
  <c r="R43" i="3"/>
  <c r="O43" i="3"/>
  <c r="L43" i="3"/>
  <c r="G43" i="3"/>
  <c r="F43" i="3"/>
  <c r="E43" i="3"/>
  <c r="D43" i="3"/>
  <c r="C43" i="3"/>
  <c r="B43" i="3"/>
  <c r="A43" i="3"/>
  <c r="AR41" i="3"/>
  <c r="AQ41" i="3"/>
  <c r="AP41" i="3"/>
  <c r="AO41" i="3"/>
  <c r="AN41" i="3"/>
  <c r="AM41" i="3"/>
  <c r="AK41" i="3"/>
  <c r="AE41" i="3"/>
  <c r="AD41" i="3"/>
  <c r="AL41" i="3" s="1"/>
  <c r="U41" i="3"/>
  <c r="R41" i="3"/>
  <c r="O41" i="3"/>
  <c r="L41" i="3"/>
  <c r="G41" i="3"/>
  <c r="F41" i="3"/>
  <c r="E41" i="3"/>
  <c r="D41" i="3"/>
  <c r="C41" i="3"/>
  <c r="B41" i="3"/>
  <c r="A41" i="3"/>
  <c r="AR39" i="3"/>
  <c r="AQ39" i="3"/>
  <c r="AP39" i="3"/>
  <c r="AO39" i="3"/>
  <c r="AD39" i="3"/>
  <c r="AL39" i="3" s="1"/>
  <c r="U39" i="3"/>
  <c r="R39" i="3"/>
  <c r="O39" i="3"/>
  <c r="L39" i="3"/>
  <c r="G39" i="3"/>
  <c r="F39" i="3"/>
  <c r="E39" i="3"/>
  <c r="D39" i="3"/>
  <c r="C39" i="3"/>
  <c r="B39" i="3"/>
  <c r="A39" i="3"/>
  <c r="AR37" i="3"/>
  <c r="AQ37" i="3"/>
  <c r="AP37" i="3"/>
  <c r="AO37" i="3"/>
  <c r="AK37" i="3"/>
  <c r="AD37" i="3"/>
  <c r="AN37" i="3" s="1"/>
  <c r="U37" i="3"/>
  <c r="R37" i="3"/>
  <c r="O37" i="3"/>
  <c r="L37" i="3"/>
  <c r="G37" i="3"/>
  <c r="F37" i="3"/>
  <c r="E37" i="3"/>
  <c r="D37" i="3"/>
  <c r="C37" i="3"/>
  <c r="B37" i="3"/>
  <c r="A37" i="3"/>
  <c r="AR35" i="3"/>
  <c r="AQ35" i="3"/>
  <c r="AP35" i="3"/>
  <c r="AO35" i="3"/>
  <c r="AK35" i="3"/>
  <c r="AD35" i="3"/>
  <c r="AN35" i="3" s="1"/>
  <c r="U35" i="3"/>
  <c r="R35" i="3"/>
  <c r="O35" i="3"/>
  <c r="L35" i="3"/>
  <c r="G35" i="3"/>
  <c r="F35" i="3"/>
  <c r="E35" i="3"/>
  <c r="D35" i="3"/>
  <c r="C35" i="3"/>
  <c r="B35" i="3"/>
  <c r="A35" i="3"/>
  <c r="D103" i="3"/>
  <c r="AR103" i="3"/>
  <c r="AQ103" i="3"/>
  <c r="AP103" i="3"/>
  <c r="AO103" i="3"/>
  <c r="AD103" i="3"/>
  <c r="AK103" i="3" s="1"/>
  <c r="U103" i="3"/>
  <c r="R103" i="3"/>
  <c r="O103" i="3"/>
  <c r="L103" i="3"/>
  <c r="G103" i="3"/>
  <c r="F103" i="3"/>
  <c r="E103" i="3"/>
  <c r="C103" i="3"/>
  <c r="B103" i="3"/>
  <c r="A103" i="3"/>
  <c r="D33" i="3"/>
  <c r="D31" i="3"/>
  <c r="D29" i="3"/>
  <c r="D27" i="3"/>
  <c r="D25" i="3"/>
  <c r="D23" i="3"/>
  <c r="D21" i="3"/>
  <c r="D19" i="3"/>
  <c r="D17" i="3"/>
  <c r="D15" i="3"/>
  <c r="D13" i="3"/>
  <c r="D11" i="3"/>
  <c r="D9" i="3"/>
  <c r="D7" i="3"/>
  <c r="D5" i="3"/>
  <c r="AG4" i="2"/>
  <c r="A1" i="3"/>
  <c r="A1" i="2"/>
  <c r="N98" i="3" s="1"/>
  <c r="AD7" i="3"/>
  <c r="AK7" i="3" s="1"/>
  <c r="AO7" i="3"/>
  <c r="AP7" i="3"/>
  <c r="AQ7" i="3"/>
  <c r="AR7" i="3"/>
  <c r="AD9" i="3"/>
  <c r="AE9" i="3" s="1"/>
  <c r="AO9" i="3"/>
  <c r="AP9" i="3"/>
  <c r="AQ9" i="3"/>
  <c r="AR9" i="3"/>
  <c r="AD11" i="3"/>
  <c r="AE11" i="3" s="1"/>
  <c r="AO11" i="3"/>
  <c r="AP11" i="3"/>
  <c r="AQ11" i="3"/>
  <c r="AR11" i="3"/>
  <c r="AD13" i="3"/>
  <c r="AE13" i="3" s="1"/>
  <c r="AO13" i="3"/>
  <c r="AP13" i="3"/>
  <c r="AQ13" i="3"/>
  <c r="AR13" i="3"/>
  <c r="AD15" i="3"/>
  <c r="AK15" i="3" s="1"/>
  <c r="AO15" i="3"/>
  <c r="AP15" i="3"/>
  <c r="AQ15" i="3"/>
  <c r="AR15" i="3"/>
  <c r="AD17" i="3"/>
  <c r="AE17" i="3" s="1"/>
  <c r="AO17" i="3"/>
  <c r="AP17" i="3"/>
  <c r="AQ17" i="3"/>
  <c r="AR17" i="3"/>
  <c r="AD19" i="3"/>
  <c r="AE19" i="3" s="1"/>
  <c r="AO19" i="3"/>
  <c r="AP19" i="3"/>
  <c r="AQ19" i="3"/>
  <c r="AR19" i="3"/>
  <c r="AD21" i="3"/>
  <c r="AE21" i="3" s="1"/>
  <c r="AO21" i="3"/>
  <c r="AP21" i="3"/>
  <c r="AQ21" i="3"/>
  <c r="AR21" i="3"/>
  <c r="AD23" i="3"/>
  <c r="AE23" i="3" s="1"/>
  <c r="AO23" i="3"/>
  <c r="AP23" i="3"/>
  <c r="AQ23" i="3"/>
  <c r="AR23" i="3"/>
  <c r="AD25" i="3"/>
  <c r="AE25" i="3" s="1"/>
  <c r="AO25" i="3"/>
  <c r="AP25" i="3"/>
  <c r="AQ25" i="3"/>
  <c r="AR25" i="3"/>
  <c r="AD27" i="3"/>
  <c r="AM27" i="3" s="1"/>
  <c r="AO27" i="3"/>
  <c r="AP27" i="3"/>
  <c r="AQ27" i="3"/>
  <c r="AR27" i="3"/>
  <c r="AD29" i="3"/>
  <c r="AE29" i="3" s="1"/>
  <c r="AO29" i="3"/>
  <c r="AP29" i="3"/>
  <c r="AQ29" i="3"/>
  <c r="AR29" i="3"/>
  <c r="AD31" i="3"/>
  <c r="AE31" i="3" s="1"/>
  <c r="AO31" i="3"/>
  <c r="AP31" i="3"/>
  <c r="AQ31" i="3"/>
  <c r="AR31" i="3"/>
  <c r="AD33" i="3"/>
  <c r="AE33" i="3" s="1"/>
  <c r="AO33" i="3"/>
  <c r="AP33" i="3"/>
  <c r="AQ33" i="3"/>
  <c r="AR33" i="3"/>
  <c r="AD5" i="3"/>
  <c r="AL5" i="3" s="1"/>
  <c r="AO5" i="3"/>
  <c r="AP5" i="3"/>
  <c r="AQ5" i="3"/>
  <c r="AR5" i="3"/>
  <c r="AK4" i="2"/>
  <c r="AK5" i="2"/>
  <c r="AK6" i="2"/>
  <c r="AK7" i="2"/>
  <c r="AK8" i="2"/>
  <c r="AK9" i="2"/>
  <c r="AK10" i="2"/>
  <c r="AK11" i="2"/>
  <c r="AK12" i="2"/>
  <c r="AK13" i="2"/>
  <c r="AK14" i="2"/>
  <c r="AK15" i="2"/>
  <c r="AK16" i="2"/>
  <c r="AK17" i="2"/>
  <c r="AK18" i="2"/>
  <c r="AK19" i="2"/>
  <c r="AK20" i="2"/>
  <c r="AK21" i="2"/>
  <c r="AK22" i="2"/>
  <c r="AK23" i="2"/>
  <c r="AK24" i="2"/>
  <c r="AK25" i="2"/>
  <c r="AK26" i="2"/>
  <c r="AK27" i="2"/>
  <c r="AK28" i="2"/>
  <c r="AK29" i="2"/>
  <c r="AK30" i="2"/>
  <c r="AK31" i="2"/>
  <c r="AK32" i="2"/>
  <c r="AK33" i="2"/>
  <c r="AK34" i="2"/>
  <c r="AK35" i="2"/>
  <c r="AK36" i="2"/>
  <c r="AK37" i="2"/>
  <c r="AK38" i="2"/>
  <c r="AK39" i="2"/>
  <c r="AK40" i="2"/>
  <c r="AK41" i="2"/>
  <c r="AK42" i="2"/>
  <c r="AK43" i="2"/>
  <c r="AK44" i="2"/>
  <c r="AK45" i="2"/>
  <c r="AK46" i="2"/>
  <c r="AK47" i="2"/>
  <c r="AK48" i="2"/>
  <c r="AK49" i="2"/>
  <c r="AK50" i="2"/>
  <c r="AK51" i="2"/>
  <c r="AK52" i="2"/>
  <c r="AK53" i="2"/>
  <c r="AK54" i="2"/>
  <c r="AK55" i="2"/>
  <c r="AK56" i="2"/>
  <c r="AK57" i="2"/>
  <c r="AK58" i="2"/>
  <c r="AK59" i="2"/>
  <c r="AK60" i="2"/>
  <c r="AK61" i="2"/>
  <c r="AK62" i="2"/>
  <c r="AK63" i="2"/>
  <c r="AK64" i="2"/>
  <c r="AK65" i="2"/>
  <c r="AK66" i="2"/>
  <c r="AK67" i="2"/>
  <c r="AK68" i="2"/>
  <c r="AK69" i="2"/>
  <c r="AK70" i="2"/>
  <c r="AK71" i="2"/>
  <c r="AK72" i="2"/>
  <c r="AK73" i="2"/>
  <c r="AK74" i="2"/>
  <c r="AK75" i="2"/>
  <c r="AK76" i="2"/>
  <c r="AK77" i="2"/>
  <c r="AK78" i="2"/>
  <c r="AK79" i="2"/>
  <c r="AK80" i="2"/>
  <c r="AK81" i="2"/>
  <c r="AK82" i="2"/>
  <c r="AK83" i="2"/>
  <c r="AK84" i="2"/>
  <c r="AK85" i="2"/>
  <c r="AK86" i="2"/>
  <c r="AK87" i="2"/>
  <c r="AK88" i="2"/>
  <c r="AK89" i="2"/>
  <c r="AK90" i="2"/>
  <c r="AK91" i="2"/>
  <c r="AK92" i="2"/>
  <c r="AK93" i="2"/>
  <c r="AK94" i="2"/>
  <c r="AK95" i="2"/>
  <c r="AK96" i="2"/>
  <c r="AK97" i="2"/>
  <c r="AK98" i="2"/>
  <c r="AK99" i="2"/>
  <c r="AK100" i="2"/>
  <c r="AK101" i="2"/>
  <c r="AK102" i="2"/>
  <c r="AK103" i="2"/>
  <c r="AK104" i="2"/>
  <c r="AK105" i="2"/>
  <c r="AK106" i="2"/>
  <c r="AK107" i="2"/>
  <c r="AK108" i="2"/>
  <c r="AK109" i="2"/>
  <c r="AK110" i="2"/>
  <c r="AK111" i="2"/>
  <c r="AK112" i="2"/>
  <c r="AK113" i="2"/>
  <c r="AK114" i="2"/>
  <c r="AK115" i="2"/>
  <c r="AK116" i="2"/>
  <c r="AK117" i="2"/>
  <c r="AK118" i="2"/>
  <c r="AK119" i="2"/>
  <c r="AK120" i="2"/>
  <c r="AK121" i="2"/>
  <c r="AK122" i="2"/>
  <c r="AK123" i="2"/>
  <c r="AK124" i="2"/>
  <c r="AK125" i="2"/>
  <c r="AK126" i="2"/>
  <c r="AK127" i="2"/>
  <c r="AK128" i="2"/>
  <c r="AK129" i="2"/>
  <c r="AK130" i="2"/>
  <c r="AK131" i="2"/>
  <c r="AK132" i="2"/>
  <c r="AK133" i="2"/>
  <c r="AK134" i="2"/>
  <c r="AK135" i="2"/>
  <c r="AK136" i="2"/>
  <c r="AK137" i="2"/>
  <c r="AK138" i="2"/>
  <c r="AK139" i="2"/>
  <c r="AK140" i="2"/>
  <c r="AK141" i="2"/>
  <c r="AK142" i="2"/>
  <c r="AK143" i="2"/>
  <c r="AK144" i="2"/>
  <c r="AK145" i="2"/>
  <c r="AK146" i="2"/>
  <c r="AK147" i="2"/>
  <c r="AK148" i="2"/>
  <c r="AK149" i="2"/>
  <c r="AK150" i="2"/>
  <c r="AK151" i="2"/>
  <c r="AK152" i="2"/>
  <c r="AK153" i="2"/>
  <c r="AK154" i="2"/>
  <c r="AK155" i="2"/>
  <c r="AK156" i="2"/>
  <c r="AK157" i="2"/>
  <c r="AK158" i="2"/>
  <c r="AK159" i="2"/>
  <c r="AK160" i="2"/>
  <c r="AK161" i="2"/>
  <c r="AK162" i="2"/>
  <c r="AK163" i="2"/>
  <c r="AK164" i="2"/>
  <c r="AK165" i="2"/>
  <c r="AK166" i="2"/>
  <c r="AK167" i="2"/>
  <c r="AK168" i="2"/>
  <c r="AK169" i="2"/>
  <c r="AK170" i="2"/>
  <c r="AK171" i="2"/>
  <c r="AK172" i="2"/>
  <c r="AK173" i="2"/>
  <c r="AK174" i="2"/>
  <c r="AK175" i="2"/>
  <c r="AK176" i="2"/>
  <c r="AK177" i="2"/>
  <c r="AK178" i="2"/>
  <c r="AK179" i="2"/>
  <c r="AK180" i="2"/>
  <c r="AK181" i="2"/>
  <c r="AJ4" i="2"/>
  <c r="AJ5" i="2"/>
  <c r="AJ6" i="2"/>
  <c r="AJ7" i="2"/>
  <c r="AJ8" i="2"/>
  <c r="AJ9" i="2"/>
  <c r="AJ10" i="2"/>
  <c r="AJ11" i="2"/>
  <c r="AJ12" i="2"/>
  <c r="AJ13" i="2"/>
  <c r="AJ14" i="2"/>
  <c r="AJ15" i="2"/>
  <c r="AJ16" i="2"/>
  <c r="AJ17" i="2"/>
  <c r="AJ18" i="2"/>
  <c r="AJ19" i="2"/>
  <c r="AJ20" i="2"/>
  <c r="AJ21" i="2"/>
  <c r="AJ22" i="2"/>
  <c r="AJ23" i="2"/>
  <c r="AJ24" i="2"/>
  <c r="AJ25" i="2"/>
  <c r="AJ26" i="2"/>
  <c r="AJ27" i="2"/>
  <c r="AJ28" i="2"/>
  <c r="AJ29" i="2"/>
  <c r="AJ30" i="2"/>
  <c r="AJ31" i="2"/>
  <c r="AJ32" i="2"/>
  <c r="AJ33" i="2"/>
  <c r="AJ34" i="2"/>
  <c r="AJ35" i="2"/>
  <c r="AJ36" i="2"/>
  <c r="AJ37" i="2"/>
  <c r="AJ38" i="2"/>
  <c r="AJ39" i="2"/>
  <c r="AJ40" i="2"/>
  <c r="AJ41" i="2"/>
  <c r="AJ42" i="2"/>
  <c r="AJ43" i="2"/>
  <c r="AJ44" i="2"/>
  <c r="AJ45" i="2"/>
  <c r="AJ46" i="2"/>
  <c r="AJ47" i="2"/>
  <c r="AJ48" i="2"/>
  <c r="AJ49" i="2"/>
  <c r="AJ50" i="2"/>
  <c r="AJ51" i="2"/>
  <c r="AJ52" i="2"/>
  <c r="AJ53" i="2"/>
  <c r="AJ54" i="2"/>
  <c r="AJ55" i="2"/>
  <c r="AJ56" i="2"/>
  <c r="AJ57" i="2"/>
  <c r="AJ58" i="2"/>
  <c r="AJ59" i="2"/>
  <c r="AJ60" i="2"/>
  <c r="AJ61" i="2"/>
  <c r="AJ62" i="2"/>
  <c r="AJ63" i="2"/>
  <c r="AJ64" i="2"/>
  <c r="AJ65" i="2"/>
  <c r="AJ66" i="2"/>
  <c r="AJ67" i="2"/>
  <c r="AJ68" i="2"/>
  <c r="AJ69" i="2"/>
  <c r="AJ70" i="2"/>
  <c r="AJ71" i="2"/>
  <c r="AJ72" i="2"/>
  <c r="AJ73" i="2"/>
  <c r="AJ74" i="2"/>
  <c r="AJ75" i="2"/>
  <c r="AJ76" i="2"/>
  <c r="AJ77" i="2"/>
  <c r="AJ78" i="2"/>
  <c r="AJ79" i="2"/>
  <c r="AJ80" i="2"/>
  <c r="AJ81" i="2"/>
  <c r="AJ82" i="2"/>
  <c r="AJ83" i="2"/>
  <c r="AJ84" i="2"/>
  <c r="AJ85" i="2"/>
  <c r="AJ86" i="2"/>
  <c r="AJ87" i="2"/>
  <c r="AJ88" i="2"/>
  <c r="AJ89" i="2"/>
  <c r="AJ90" i="2"/>
  <c r="AJ91" i="2"/>
  <c r="AJ92" i="2"/>
  <c r="AJ93" i="2"/>
  <c r="AJ94" i="2"/>
  <c r="AJ95" i="2"/>
  <c r="AJ96" i="2"/>
  <c r="AJ97" i="2"/>
  <c r="AJ98" i="2"/>
  <c r="AJ99" i="2"/>
  <c r="AJ100" i="2"/>
  <c r="AJ101" i="2"/>
  <c r="AJ102" i="2"/>
  <c r="AJ103" i="2"/>
  <c r="AJ104" i="2"/>
  <c r="AJ105" i="2"/>
  <c r="AJ106" i="2"/>
  <c r="AJ107" i="2"/>
  <c r="AJ108" i="2"/>
  <c r="AJ109" i="2"/>
  <c r="AJ110" i="2"/>
  <c r="AJ111" i="2"/>
  <c r="AJ112" i="2"/>
  <c r="AJ113" i="2"/>
  <c r="AJ114" i="2"/>
  <c r="AJ115" i="2"/>
  <c r="AJ116" i="2"/>
  <c r="AJ117" i="2"/>
  <c r="AJ118" i="2"/>
  <c r="AJ119" i="2"/>
  <c r="AJ120" i="2"/>
  <c r="AJ121" i="2"/>
  <c r="AJ122" i="2"/>
  <c r="AJ123" i="2"/>
  <c r="AJ124" i="2"/>
  <c r="AJ125" i="2"/>
  <c r="AJ126" i="2"/>
  <c r="AJ127" i="2"/>
  <c r="AJ128" i="2"/>
  <c r="AJ129" i="2"/>
  <c r="AJ130" i="2"/>
  <c r="AJ131" i="2"/>
  <c r="AJ132" i="2"/>
  <c r="AJ133" i="2"/>
  <c r="AJ134" i="2"/>
  <c r="AJ135" i="2"/>
  <c r="AJ136" i="2"/>
  <c r="AJ137" i="2"/>
  <c r="AJ138" i="2"/>
  <c r="AJ139" i="2"/>
  <c r="AJ140" i="2"/>
  <c r="AJ141" i="2"/>
  <c r="AJ142" i="2"/>
  <c r="AJ143" i="2"/>
  <c r="AJ144" i="2"/>
  <c r="AJ145" i="2"/>
  <c r="AJ146" i="2"/>
  <c r="AJ147" i="2"/>
  <c r="AJ148" i="2"/>
  <c r="AJ149" i="2"/>
  <c r="AJ150" i="2"/>
  <c r="AJ151" i="2"/>
  <c r="AJ152" i="2"/>
  <c r="AJ153" i="2"/>
  <c r="AJ154" i="2"/>
  <c r="AJ155" i="2"/>
  <c r="AJ156" i="2"/>
  <c r="AJ157" i="2"/>
  <c r="AJ158" i="2"/>
  <c r="AJ159" i="2"/>
  <c r="AJ160" i="2"/>
  <c r="AJ161" i="2"/>
  <c r="AJ162" i="2"/>
  <c r="AJ163" i="2"/>
  <c r="AJ164" i="2"/>
  <c r="AJ165" i="2"/>
  <c r="AJ166" i="2"/>
  <c r="AJ167" i="2"/>
  <c r="AJ168" i="2"/>
  <c r="AJ169" i="2"/>
  <c r="AJ170" i="2"/>
  <c r="AJ171" i="2"/>
  <c r="AJ172" i="2"/>
  <c r="AJ173" i="2"/>
  <c r="AJ174" i="2"/>
  <c r="AJ175" i="2"/>
  <c r="AJ176" i="2"/>
  <c r="AJ177" i="2"/>
  <c r="AJ178" i="2"/>
  <c r="AJ179" i="2"/>
  <c r="AJ180" i="2"/>
  <c r="AJ181" i="2"/>
  <c r="AI4" i="2"/>
  <c r="AI5" i="2"/>
  <c r="AI6" i="2"/>
  <c r="AI7" i="2"/>
  <c r="AI8" i="2"/>
  <c r="AI9" i="2"/>
  <c r="AI10" i="2"/>
  <c r="AI11" i="2"/>
  <c r="AI12" i="2"/>
  <c r="AI13" i="2"/>
  <c r="AI14" i="2"/>
  <c r="AI15" i="2"/>
  <c r="AI16"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I47" i="2"/>
  <c r="AI48" i="2"/>
  <c r="AI49" i="2"/>
  <c r="AI50" i="2"/>
  <c r="AI51" i="2"/>
  <c r="AI52" i="2"/>
  <c r="AI53" i="2"/>
  <c r="AI54" i="2"/>
  <c r="AI55" i="2"/>
  <c r="AI56" i="2"/>
  <c r="AI57" i="2"/>
  <c r="AI58" i="2"/>
  <c r="AI59" i="2"/>
  <c r="AI60" i="2"/>
  <c r="AI61" i="2"/>
  <c r="AI62" i="2"/>
  <c r="AI63" i="2"/>
  <c r="AI64" i="2"/>
  <c r="AI65" i="2"/>
  <c r="AI66" i="2"/>
  <c r="AI67" i="2"/>
  <c r="AI68" i="2"/>
  <c r="AI69" i="2"/>
  <c r="AI70" i="2"/>
  <c r="AI71" i="2"/>
  <c r="AI72" i="2"/>
  <c r="AI73" i="2"/>
  <c r="AI74" i="2"/>
  <c r="AI75" i="2"/>
  <c r="AI76" i="2"/>
  <c r="AI77" i="2"/>
  <c r="AI78" i="2"/>
  <c r="AI79" i="2"/>
  <c r="AI80" i="2"/>
  <c r="AI81" i="2"/>
  <c r="AI82" i="2"/>
  <c r="AI83" i="2"/>
  <c r="AI84" i="2"/>
  <c r="AI85" i="2"/>
  <c r="AI86" i="2"/>
  <c r="AI87" i="2"/>
  <c r="AI88" i="2"/>
  <c r="AI89" i="2"/>
  <c r="AI90" i="2"/>
  <c r="AI91" i="2"/>
  <c r="AI92" i="2"/>
  <c r="AI93" i="2"/>
  <c r="AI94" i="2"/>
  <c r="AI95" i="2"/>
  <c r="AI96" i="2"/>
  <c r="AI97" i="2"/>
  <c r="AI98" i="2"/>
  <c r="AI99" i="2"/>
  <c r="AI100" i="2"/>
  <c r="AI101" i="2"/>
  <c r="AI102" i="2"/>
  <c r="AI103" i="2"/>
  <c r="AI104" i="2"/>
  <c r="AI105" i="2"/>
  <c r="AI106" i="2"/>
  <c r="AI107" i="2"/>
  <c r="AI108" i="2"/>
  <c r="AI109" i="2"/>
  <c r="AI110" i="2"/>
  <c r="AI111" i="2"/>
  <c r="AI112" i="2"/>
  <c r="AI113" i="2"/>
  <c r="AI114" i="2"/>
  <c r="AI115" i="2"/>
  <c r="AI116" i="2"/>
  <c r="AI117" i="2"/>
  <c r="AI118" i="2"/>
  <c r="AI119" i="2"/>
  <c r="AI120" i="2"/>
  <c r="AI121" i="2"/>
  <c r="AI122" i="2"/>
  <c r="AI123" i="2"/>
  <c r="AI124" i="2"/>
  <c r="AI125" i="2"/>
  <c r="AI126" i="2"/>
  <c r="AI127" i="2"/>
  <c r="AI128" i="2"/>
  <c r="AI129" i="2"/>
  <c r="AI130" i="2"/>
  <c r="AI131" i="2"/>
  <c r="AI132" i="2"/>
  <c r="AI133" i="2"/>
  <c r="AI134" i="2"/>
  <c r="AI135" i="2"/>
  <c r="AI136" i="2"/>
  <c r="AI137" i="2"/>
  <c r="AI138" i="2"/>
  <c r="AI139" i="2"/>
  <c r="AI140" i="2"/>
  <c r="AI141" i="2"/>
  <c r="AI142" i="2"/>
  <c r="AI143" i="2"/>
  <c r="AI144" i="2"/>
  <c r="AI145" i="2"/>
  <c r="AI146" i="2"/>
  <c r="AI147" i="2"/>
  <c r="AI148" i="2"/>
  <c r="AI149" i="2"/>
  <c r="AI150" i="2"/>
  <c r="AI151" i="2"/>
  <c r="AI152" i="2"/>
  <c r="AI153" i="2"/>
  <c r="AI154" i="2"/>
  <c r="AI155" i="2"/>
  <c r="AI156" i="2"/>
  <c r="AI157" i="2"/>
  <c r="AI158" i="2"/>
  <c r="AI159" i="2"/>
  <c r="AI160" i="2"/>
  <c r="AI161" i="2"/>
  <c r="AI162" i="2"/>
  <c r="AI163" i="2"/>
  <c r="AI164" i="2"/>
  <c r="AI165" i="2"/>
  <c r="AI166" i="2"/>
  <c r="AI167" i="2"/>
  <c r="AI168" i="2"/>
  <c r="AI169" i="2"/>
  <c r="AI170" i="2"/>
  <c r="AI171" i="2"/>
  <c r="AI172" i="2"/>
  <c r="AI173" i="2"/>
  <c r="AI174" i="2"/>
  <c r="AI175" i="2"/>
  <c r="AI176" i="2"/>
  <c r="AI177" i="2"/>
  <c r="AI178" i="2"/>
  <c r="AI179" i="2"/>
  <c r="AI180" i="2"/>
  <c r="AI181" i="2"/>
  <c r="AH4" i="2"/>
  <c r="AH5" i="2"/>
  <c r="AH6" i="2"/>
  <c r="AH7" i="2"/>
  <c r="AH8" i="2"/>
  <c r="AH9" i="2"/>
  <c r="AH10" i="2"/>
  <c r="AH11"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AH127" i="2"/>
  <c r="AH128" i="2"/>
  <c r="AH129" i="2"/>
  <c r="AH130" i="2"/>
  <c r="AH131" i="2"/>
  <c r="AH132" i="2"/>
  <c r="AH133" i="2"/>
  <c r="AH134" i="2"/>
  <c r="AH135" i="2"/>
  <c r="AH136" i="2"/>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E5" i="6"/>
  <c r="F5" i="6"/>
  <c r="G5" i="6"/>
  <c r="H5" i="6"/>
  <c r="J5" i="6"/>
  <c r="K5" i="6"/>
  <c r="M5" i="6"/>
  <c r="N5" i="6"/>
  <c r="P5" i="6"/>
  <c r="Q5" i="6"/>
  <c r="S5" i="6"/>
  <c r="T5" i="6"/>
  <c r="U5" i="6"/>
  <c r="V5" i="6"/>
  <c r="W5" i="6"/>
  <c r="X5" i="6"/>
  <c r="Y5" i="6"/>
  <c r="E6" i="6"/>
  <c r="F6" i="6"/>
  <c r="G6" i="6"/>
  <c r="H6" i="6"/>
  <c r="J6" i="6"/>
  <c r="K6" i="6"/>
  <c r="M6" i="6"/>
  <c r="N6" i="6"/>
  <c r="P6" i="6"/>
  <c r="Q6" i="6"/>
  <c r="S6" i="6"/>
  <c r="T6" i="6"/>
  <c r="U6" i="6"/>
  <c r="V6" i="6"/>
  <c r="W6" i="6"/>
  <c r="X6" i="6"/>
  <c r="Y6" i="6"/>
  <c r="E7" i="6"/>
  <c r="F7" i="6"/>
  <c r="G7" i="6"/>
  <c r="H7" i="6"/>
  <c r="J7" i="6"/>
  <c r="K7" i="6"/>
  <c r="M7" i="6"/>
  <c r="N7" i="6"/>
  <c r="P7" i="6"/>
  <c r="Q7" i="6"/>
  <c r="S7" i="6"/>
  <c r="T7" i="6"/>
  <c r="U7" i="6"/>
  <c r="V7" i="6"/>
  <c r="W7" i="6"/>
  <c r="X7" i="6"/>
  <c r="Y7" i="6"/>
  <c r="E8" i="6"/>
  <c r="F8" i="6"/>
  <c r="G8" i="6"/>
  <c r="H8" i="6"/>
  <c r="J8" i="6"/>
  <c r="K8" i="6"/>
  <c r="M8" i="6"/>
  <c r="N8" i="6"/>
  <c r="P8" i="6"/>
  <c r="Q8" i="6"/>
  <c r="S8" i="6"/>
  <c r="T8" i="6"/>
  <c r="U8" i="6"/>
  <c r="V8" i="6"/>
  <c r="W8" i="6"/>
  <c r="X8" i="6"/>
  <c r="Y8" i="6"/>
  <c r="E9" i="6"/>
  <c r="F9" i="6"/>
  <c r="G9" i="6"/>
  <c r="H9" i="6"/>
  <c r="J9" i="6"/>
  <c r="K9" i="6"/>
  <c r="M9" i="6"/>
  <c r="N9" i="6"/>
  <c r="P9" i="6"/>
  <c r="Q9" i="6"/>
  <c r="S9" i="6"/>
  <c r="T9" i="6"/>
  <c r="U9" i="6"/>
  <c r="V9" i="6"/>
  <c r="W9" i="6"/>
  <c r="X9" i="6"/>
  <c r="Y9" i="6"/>
  <c r="E10" i="6"/>
  <c r="F10" i="6"/>
  <c r="G10" i="6"/>
  <c r="H10" i="6"/>
  <c r="J10" i="6"/>
  <c r="K10" i="6"/>
  <c r="M10" i="6"/>
  <c r="N10" i="6"/>
  <c r="P10" i="6"/>
  <c r="Q10" i="6"/>
  <c r="S10" i="6"/>
  <c r="T10" i="6"/>
  <c r="U10" i="6"/>
  <c r="V10" i="6"/>
  <c r="W10" i="6"/>
  <c r="X10" i="6"/>
  <c r="Y10" i="6"/>
  <c r="E11" i="6"/>
  <c r="F11" i="6"/>
  <c r="G11" i="6"/>
  <c r="H11" i="6"/>
  <c r="J11" i="6"/>
  <c r="K11" i="6"/>
  <c r="M11" i="6"/>
  <c r="N11" i="6"/>
  <c r="P11" i="6"/>
  <c r="Q11" i="6"/>
  <c r="S11" i="6"/>
  <c r="T11" i="6"/>
  <c r="U11" i="6"/>
  <c r="V11" i="6"/>
  <c r="W11" i="6"/>
  <c r="X11" i="6"/>
  <c r="Y11" i="6"/>
  <c r="E12" i="6"/>
  <c r="F12" i="6"/>
  <c r="G12" i="6"/>
  <c r="H12" i="6"/>
  <c r="J12" i="6"/>
  <c r="K12" i="6"/>
  <c r="M12" i="6"/>
  <c r="N12" i="6"/>
  <c r="P12" i="6"/>
  <c r="Q12" i="6"/>
  <c r="S12" i="6"/>
  <c r="T12" i="6"/>
  <c r="U12" i="6"/>
  <c r="V12" i="6"/>
  <c r="W12" i="6"/>
  <c r="X12" i="6"/>
  <c r="Y12" i="6"/>
  <c r="E13" i="6"/>
  <c r="F13" i="6"/>
  <c r="G13" i="6"/>
  <c r="H13" i="6"/>
  <c r="J13" i="6"/>
  <c r="K13" i="6"/>
  <c r="M13" i="6"/>
  <c r="N13" i="6"/>
  <c r="P13" i="6"/>
  <c r="Q13" i="6"/>
  <c r="S13" i="6"/>
  <c r="T13" i="6"/>
  <c r="U13" i="6"/>
  <c r="V13" i="6"/>
  <c r="W13" i="6"/>
  <c r="X13" i="6"/>
  <c r="Y13" i="6"/>
  <c r="E14" i="6"/>
  <c r="F14" i="6"/>
  <c r="G14" i="6"/>
  <c r="H14" i="6"/>
  <c r="J14" i="6"/>
  <c r="K14" i="6"/>
  <c r="M14" i="6"/>
  <c r="N14" i="6"/>
  <c r="P14" i="6"/>
  <c r="Q14" i="6"/>
  <c r="S14" i="6"/>
  <c r="T14" i="6"/>
  <c r="U14" i="6"/>
  <c r="V14" i="6"/>
  <c r="W14" i="6"/>
  <c r="X14" i="6"/>
  <c r="Y14" i="6"/>
  <c r="E15" i="6"/>
  <c r="F15" i="6"/>
  <c r="G15" i="6"/>
  <c r="H15" i="6"/>
  <c r="J15" i="6"/>
  <c r="K15" i="6"/>
  <c r="M15" i="6"/>
  <c r="N15" i="6"/>
  <c r="P15" i="6"/>
  <c r="Q15" i="6"/>
  <c r="S15" i="6"/>
  <c r="T15" i="6"/>
  <c r="U15" i="6"/>
  <c r="V15" i="6"/>
  <c r="W15" i="6"/>
  <c r="X15" i="6"/>
  <c r="Y15" i="6"/>
  <c r="E18" i="6"/>
  <c r="F18" i="6"/>
  <c r="G18" i="6"/>
  <c r="H18" i="6"/>
  <c r="J18" i="6"/>
  <c r="K18" i="6"/>
  <c r="M18" i="6"/>
  <c r="N18" i="6"/>
  <c r="P18" i="6"/>
  <c r="Q18" i="6"/>
  <c r="S18" i="6"/>
  <c r="T18" i="6"/>
  <c r="U18" i="6"/>
  <c r="V18" i="6"/>
  <c r="W18" i="6"/>
  <c r="X18" i="6"/>
  <c r="Y18" i="6"/>
  <c r="Z18" i="6"/>
  <c r="E19" i="6"/>
  <c r="F19" i="6"/>
  <c r="G19" i="6"/>
  <c r="H19" i="6"/>
  <c r="J19" i="6"/>
  <c r="K19" i="6"/>
  <c r="M19" i="6"/>
  <c r="N19" i="6"/>
  <c r="P19" i="6"/>
  <c r="Q19" i="6"/>
  <c r="S19" i="6"/>
  <c r="T19" i="6"/>
  <c r="U19" i="6"/>
  <c r="V19" i="6"/>
  <c r="W19" i="6"/>
  <c r="X19" i="6"/>
  <c r="Y19" i="6"/>
  <c r="Z19" i="6"/>
  <c r="Y4" i="6"/>
  <c r="X4" i="6"/>
  <c r="W4" i="6"/>
  <c r="V4" i="6"/>
  <c r="U4" i="6"/>
  <c r="T4" i="6"/>
  <c r="S4" i="6"/>
  <c r="Q4" i="6"/>
  <c r="P4" i="6"/>
  <c r="N4" i="6"/>
  <c r="M4" i="6"/>
  <c r="K4" i="6"/>
  <c r="J4" i="6"/>
  <c r="G4" i="6"/>
  <c r="H4" i="6"/>
  <c r="F4" i="6"/>
  <c r="AG5" i="2"/>
  <c r="AG6" i="2"/>
  <c r="AG7" i="2"/>
  <c r="AG8" i="2"/>
  <c r="AG9" i="2"/>
  <c r="AG10" i="2"/>
  <c r="AG11" i="2"/>
  <c r="AG12" i="2"/>
  <c r="AG13" i="2"/>
  <c r="AG14" i="2"/>
  <c r="D16" i="6" s="1"/>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AG66" i="2"/>
  <c r="AG67" i="2"/>
  <c r="AG68" i="2"/>
  <c r="AG69" i="2"/>
  <c r="AG70" i="2"/>
  <c r="AG71" i="2"/>
  <c r="AG72" i="2"/>
  <c r="AG73" i="2"/>
  <c r="AG74" i="2"/>
  <c r="AG75" i="2"/>
  <c r="AG76" i="2"/>
  <c r="AG77" i="2"/>
  <c r="AG78" i="2"/>
  <c r="AG79" i="2"/>
  <c r="AG80" i="2"/>
  <c r="AG81" i="2"/>
  <c r="AG82" i="2"/>
  <c r="AG83" i="2"/>
  <c r="AG84" i="2"/>
  <c r="AG85" i="2"/>
  <c r="AG86" i="2"/>
  <c r="AG87" i="2"/>
  <c r="AG88" i="2"/>
  <c r="AG89" i="2"/>
  <c r="AG90" i="2"/>
  <c r="AG91" i="2"/>
  <c r="AG92" i="2"/>
  <c r="AG93" i="2"/>
  <c r="AG94" i="2"/>
  <c r="AG95" i="2"/>
  <c r="AG96" i="2"/>
  <c r="AG97" i="2"/>
  <c r="AG98" i="2"/>
  <c r="AG99" i="2"/>
  <c r="AG100" i="2"/>
  <c r="AG101" i="2"/>
  <c r="AG102" i="2"/>
  <c r="AG103" i="2"/>
  <c r="AG104" i="2"/>
  <c r="AG105" i="2"/>
  <c r="AG106" i="2"/>
  <c r="AG107" i="2"/>
  <c r="AG108" i="2"/>
  <c r="AG109" i="2"/>
  <c r="AG110" i="2"/>
  <c r="AG111" i="2"/>
  <c r="AG112" i="2"/>
  <c r="AG113" i="2"/>
  <c r="AG114" i="2"/>
  <c r="AG115" i="2"/>
  <c r="AG116" i="2"/>
  <c r="AG117" i="2"/>
  <c r="AG118" i="2"/>
  <c r="AG119" i="2"/>
  <c r="AG120" i="2"/>
  <c r="AG121" i="2"/>
  <c r="AG122" i="2"/>
  <c r="AG123" i="2"/>
  <c r="AG124" i="2"/>
  <c r="AG125" i="2"/>
  <c r="AG126" i="2"/>
  <c r="AG127" i="2"/>
  <c r="AG128" i="2"/>
  <c r="AG129" i="2"/>
  <c r="AG130" i="2"/>
  <c r="AG131" i="2"/>
  <c r="AG132" i="2"/>
  <c r="AG133" i="2"/>
  <c r="AG134" i="2"/>
  <c r="AG135" i="2"/>
  <c r="AG136" i="2"/>
  <c r="AG137" i="2"/>
  <c r="AG138" i="2"/>
  <c r="AG139" i="2"/>
  <c r="AG140" i="2"/>
  <c r="AG141" i="2"/>
  <c r="AG142" i="2"/>
  <c r="AG143" i="2"/>
  <c r="AG144" i="2"/>
  <c r="AG145" i="2"/>
  <c r="AG146" i="2"/>
  <c r="AG147" i="2"/>
  <c r="AG148" i="2"/>
  <c r="AG149" i="2"/>
  <c r="AG150" i="2"/>
  <c r="AG151" i="2"/>
  <c r="AG152" i="2"/>
  <c r="AG153" i="2"/>
  <c r="AG154" i="2"/>
  <c r="AG155" i="2"/>
  <c r="AG156" i="2"/>
  <c r="AG157" i="2"/>
  <c r="AG158" i="2"/>
  <c r="AG159" i="2"/>
  <c r="AG160" i="2"/>
  <c r="AG161" i="2"/>
  <c r="AG162" i="2"/>
  <c r="AG163" i="2"/>
  <c r="AG164" i="2"/>
  <c r="AG165" i="2"/>
  <c r="AG166" i="2"/>
  <c r="AG167" i="2"/>
  <c r="AG168" i="2"/>
  <c r="AG169" i="2"/>
  <c r="AG170" i="2"/>
  <c r="AG171" i="2"/>
  <c r="AG172" i="2"/>
  <c r="AG173" i="2"/>
  <c r="AG174" i="2"/>
  <c r="AG175" i="2"/>
  <c r="AG176" i="2"/>
  <c r="AG177" i="2"/>
  <c r="AG178" i="2"/>
  <c r="AG179" i="2"/>
  <c r="AG180" i="2"/>
  <c r="AG181" i="2"/>
  <c r="C20" i="6" l="1"/>
  <c r="C20" i="8"/>
  <c r="AE15" i="3"/>
  <c r="AK21" i="3"/>
  <c r="AN15" i="3"/>
  <c r="AM19" i="3"/>
  <c r="AM15" i="3"/>
  <c r="AN33" i="3"/>
  <c r="AL33" i="3"/>
  <c r="AK33" i="3"/>
  <c r="AM31" i="3"/>
  <c r="AL31" i="3"/>
  <c r="AK29" i="3"/>
  <c r="AN29" i="3"/>
  <c r="AL29" i="3"/>
  <c r="AL27" i="3"/>
  <c r="AE27" i="3"/>
  <c r="AN25" i="3"/>
  <c r="AL25" i="3"/>
  <c r="AK25" i="3"/>
  <c r="AM23" i="3"/>
  <c r="AL23" i="3"/>
  <c r="AL19" i="3"/>
  <c r="AK19" i="3"/>
  <c r="AN19" i="3"/>
  <c r="AK17" i="3"/>
  <c r="AL17" i="3"/>
  <c r="AL15" i="3"/>
  <c r="AL13" i="3"/>
  <c r="AK13" i="3"/>
  <c r="AN11" i="3"/>
  <c r="AM11" i="3"/>
  <c r="AK9" i="3"/>
  <c r="AE7" i="3"/>
  <c r="AM5" i="3"/>
  <c r="AK5" i="3"/>
  <c r="AN5" i="3"/>
  <c r="AE5" i="3"/>
  <c r="D16" i="8"/>
  <c r="D17" i="6"/>
  <c r="D17" i="8"/>
  <c r="L16" i="6"/>
  <c r="I17" i="6"/>
  <c r="O17" i="6"/>
  <c r="L17" i="6"/>
  <c r="I16" i="6"/>
  <c r="O16" i="6"/>
  <c r="J7" i="9"/>
  <c r="C24" i="9"/>
  <c r="Q74" i="3"/>
  <c r="H34" i="3"/>
  <c r="I36" i="3"/>
  <c r="AF37" i="3" s="1"/>
  <c r="I38" i="3"/>
  <c r="AF39" i="3" s="1"/>
  <c r="P40" i="3"/>
  <c r="W38" i="3"/>
  <c r="AC102" i="3"/>
  <c r="I102" i="3"/>
  <c r="AF103" i="3" s="1"/>
  <c r="AG103" i="3" s="1"/>
  <c r="N34" i="3"/>
  <c r="K36" i="3"/>
  <c r="K38" i="3"/>
  <c r="W40" i="3"/>
  <c r="AA34" i="3"/>
  <c r="M92" i="3"/>
  <c r="AC36" i="3"/>
  <c r="AA40" i="3"/>
  <c r="T44" i="3"/>
  <c r="AH45" i="3" s="1"/>
  <c r="T50" i="3"/>
  <c r="AH51" i="3" s="1"/>
  <c r="T60" i="3"/>
  <c r="AI60" i="3" s="1"/>
  <c r="AA64" i="3"/>
  <c r="J88" i="3"/>
  <c r="J94" i="3"/>
  <c r="T86" i="3"/>
  <c r="AH87" i="3" s="1"/>
  <c r="AA102" i="3"/>
  <c r="J102" i="3"/>
  <c r="M38" i="3"/>
  <c r="Q102" i="3"/>
  <c r="S34" i="3"/>
  <c r="AH34" i="3" s="1"/>
  <c r="T36" i="3"/>
  <c r="AI36" i="3" s="1"/>
  <c r="T38" i="3"/>
  <c r="AH39" i="3" s="1"/>
  <c r="I72" i="3"/>
  <c r="AF73" i="3" s="1"/>
  <c r="T78" i="3"/>
  <c r="AH79" i="3" s="1"/>
  <c r="S84" i="3"/>
  <c r="AI85" i="3" s="1"/>
  <c r="AA36" i="3"/>
  <c r="M98" i="3"/>
  <c r="O98" i="3" s="1"/>
  <c r="AB38" i="3"/>
  <c r="S80" i="3"/>
  <c r="AH80" i="3" s="1"/>
  <c r="Q34" i="3"/>
  <c r="Q36" i="3"/>
  <c r="T102" i="3"/>
  <c r="AH103" i="3" s="1"/>
  <c r="Y34" i="3"/>
  <c r="V36" i="3"/>
  <c r="V38" i="3"/>
  <c r="V102" i="3"/>
  <c r="Q56" i="3"/>
  <c r="AB34" i="3"/>
  <c r="K40" i="3"/>
  <c r="AA42" i="3"/>
  <c r="P62" i="3"/>
  <c r="P70" i="3"/>
  <c r="C24" i="4"/>
  <c r="K102" i="3"/>
  <c r="W102" i="3"/>
  <c r="I34" i="3"/>
  <c r="AF35" i="3" s="1"/>
  <c r="T34" i="3"/>
  <c r="AC34" i="3"/>
  <c r="M36" i="3"/>
  <c r="W36" i="3"/>
  <c r="N38" i="3"/>
  <c r="X38" i="3"/>
  <c r="Q40" i="3"/>
  <c r="R40" i="3" s="1"/>
  <c r="AB40" i="3"/>
  <c r="AB42" i="3"/>
  <c r="AB44" i="3"/>
  <c r="AB50" i="3"/>
  <c r="Z56" i="3"/>
  <c r="AB60" i="3"/>
  <c r="X62" i="3"/>
  <c r="J66" i="3"/>
  <c r="Q70" i="3"/>
  <c r="Q72" i="3"/>
  <c r="Z74" i="3"/>
  <c r="AA78" i="3"/>
  <c r="AA80" i="3"/>
  <c r="T84" i="3"/>
  <c r="V86" i="3"/>
  <c r="K88" i="3"/>
  <c r="L88" i="3" s="1"/>
  <c r="N92" i="3"/>
  <c r="K94" i="3"/>
  <c r="W100" i="3"/>
  <c r="M100" i="3"/>
  <c r="AA98" i="3"/>
  <c r="Q98" i="3"/>
  <c r="I98" i="3"/>
  <c r="AF99" i="3" s="1"/>
  <c r="AG99" i="3" s="1"/>
  <c r="X96" i="3"/>
  <c r="M96" i="3"/>
  <c r="X94" i="3"/>
  <c r="P94" i="3"/>
  <c r="AB92" i="3"/>
  <c r="S92" i="3"/>
  <c r="I92" i="3"/>
  <c r="AF93" i="3" s="1"/>
  <c r="AG93" i="3" s="1"/>
  <c r="X90" i="3"/>
  <c r="M90" i="3"/>
  <c r="X88" i="3"/>
  <c r="Y86" i="3"/>
  <c r="N86" i="3"/>
  <c r="W84" i="3"/>
  <c r="M84" i="3"/>
  <c r="Z82" i="3"/>
  <c r="P82" i="3"/>
  <c r="H82" i="3"/>
  <c r="W80" i="3"/>
  <c r="K80" i="3"/>
  <c r="W78" i="3"/>
  <c r="N78" i="3"/>
  <c r="Z76" i="3"/>
  <c r="P76" i="3"/>
  <c r="V74" i="3"/>
  <c r="J74" i="3"/>
  <c r="V72" i="3"/>
  <c r="M72" i="3"/>
  <c r="V70" i="3"/>
  <c r="J70" i="3"/>
  <c r="AB68" i="3"/>
  <c r="T68" i="3"/>
  <c r="I68" i="3"/>
  <c r="AF69" i="3" s="1"/>
  <c r="X66" i="3"/>
  <c r="N66" i="3"/>
  <c r="V64" i="3"/>
  <c r="J64" i="3"/>
  <c r="AB62" i="3"/>
  <c r="S62" i="3"/>
  <c r="AH62" i="3" s="1"/>
  <c r="J62" i="3"/>
  <c r="X60" i="3"/>
  <c r="N60" i="3"/>
  <c r="Z58" i="3"/>
  <c r="P58" i="3"/>
  <c r="V56" i="3"/>
  <c r="K56" i="3"/>
  <c r="AC54" i="3"/>
  <c r="T54" i="3"/>
  <c r="I54" i="3"/>
  <c r="Z52" i="3"/>
  <c r="P52" i="3"/>
  <c r="H52" i="3"/>
  <c r="X50" i="3"/>
  <c r="M50" i="3"/>
  <c r="Z48" i="3"/>
  <c r="H48" i="3"/>
  <c r="AB46" i="3"/>
  <c r="S46" i="3"/>
  <c r="I46" i="3"/>
  <c r="AF47" i="3" s="1"/>
  <c r="AG47" i="3" s="1"/>
  <c r="X44" i="3"/>
  <c r="M44" i="3"/>
  <c r="W42" i="3"/>
  <c r="N42" i="3"/>
  <c r="Z40" i="3"/>
  <c r="V100" i="3"/>
  <c r="K100" i="3"/>
  <c r="Z98" i="3"/>
  <c r="P98" i="3"/>
  <c r="H98" i="3"/>
  <c r="W96" i="3"/>
  <c r="K96" i="3"/>
  <c r="W94" i="3"/>
  <c r="N94" i="3"/>
  <c r="AA92" i="3"/>
  <c r="Q92" i="3"/>
  <c r="H92" i="3"/>
  <c r="W90" i="3"/>
  <c r="K90" i="3"/>
  <c r="W88" i="3"/>
  <c r="N88" i="3"/>
  <c r="X86" i="3"/>
  <c r="M86" i="3"/>
  <c r="V84" i="3"/>
  <c r="K84" i="3"/>
  <c r="Y82" i="3"/>
  <c r="V80" i="3"/>
  <c r="J80" i="3"/>
  <c r="V78" i="3"/>
  <c r="M78" i="3"/>
  <c r="Y76" i="3"/>
  <c r="N76" i="3"/>
  <c r="AC74" i="3"/>
  <c r="T74" i="3"/>
  <c r="I74" i="3"/>
  <c r="AF75" i="3" s="1"/>
  <c r="AC72" i="3"/>
  <c r="T72" i="3"/>
  <c r="AH73" i="3" s="1"/>
  <c r="K72" i="3"/>
  <c r="AC70" i="3"/>
  <c r="T70" i="3"/>
  <c r="AH71" i="3" s="1"/>
  <c r="I70" i="3"/>
  <c r="AF71" i="3" s="1"/>
  <c r="AG71" i="3" s="1"/>
  <c r="AA68" i="3"/>
  <c r="S68" i="3"/>
  <c r="H68" i="3"/>
  <c r="W66" i="3"/>
  <c r="M66" i="3"/>
  <c r="AC64" i="3"/>
  <c r="T64" i="3"/>
  <c r="I64" i="3"/>
  <c r="AF65" i="3" s="1"/>
  <c r="AA62" i="3"/>
  <c r="I62" i="3"/>
  <c r="AF63" i="3" s="1"/>
  <c r="W60" i="3"/>
  <c r="M60" i="3"/>
  <c r="Y58" i="3"/>
  <c r="N58" i="3"/>
  <c r="AC56" i="3"/>
  <c r="T56" i="3"/>
  <c r="AI56" i="3" s="1"/>
  <c r="J56" i="3"/>
  <c r="AB54" i="3"/>
  <c r="S54" i="3"/>
  <c r="H54" i="3"/>
  <c r="Y52" i="3"/>
  <c r="W50" i="3"/>
  <c r="K50" i="3"/>
  <c r="Y48" i="3"/>
  <c r="Q48" i="3"/>
  <c r="AA46" i="3"/>
  <c r="Q46" i="3"/>
  <c r="H46" i="3"/>
  <c r="W44" i="3"/>
  <c r="K44" i="3"/>
  <c r="V42" i="3"/>
  <c r="M42" i="3"/>
  <c r="AC100" i="3"/>
  <c r="J100" i="3"/>
  <c r="L100" i="3" s="1"/>
  <c r="Y98" i="3"/>
  <c r="V96" i="3"/>
  <c r="J96" i="3"/>
  <c r="V94" i="3"/>
  <c r="M94" i="3"/>
  <c r="Z92" i="3"/>
  <c r="P92" i="3"/>
  <c r="V90" i="3"/>
  <c r="J90" i="3"/>
  <c r="V88" i="3"/>
  <c r="M88" i="3"/>
  <c r="W86" i="3"/>
  <c r="K86" i="3"/>
  <c r="AC84" i="3"/>
  <c r="J84" i="3"/>
  <c r="X82" i="3"/>
  <c r="N82" i="3"/>
  <c r="AC80" i="3"/>
  <c r="T80" i="3"/>
  <c r="I80" i="3"/>
  <c r="AF81" i="3" s="1"/>
  <c r="AC78" i="3"/>
  <c r="K78" i="3"/>
  <c r="X76" i="3"/>
  <c r="M76" i="3"/>
  <c r="AB74" i="3"/>
  <c r="S74" i="3"/>
  <c r="AI75" i="3" s="1"/>
  <c r="H74" i="3"/>
  <c r="AB72" i="3"/>
  <c r="S72" i="3"/>
  <c r="J72" i="3"/>
  <c r="AB70" i="3"/>
  <c r="S70" i="3"/>
  <c r="AI71" i="3" s="1"/>
  <c r="H70" i="3"/>
  <c r="Z68" i="3"/>
  <c r="Q68" i="3"/>
  <c r="V66" i="3"/>
  <c r="AB64" i="3"/>
  <c r="S64" i="3"/>
  <c r="AI65" i="3" s="1"/>
  <c r="H64" i="3"/>
  <c r="Z62" i="3"/>
  <c r="Q62" i="3"/>
  <c r="H62" i="3"/>
  <c r="V60" i="3"/>
  <c r="X58" i="3"/>
  <c r="M58" i="3"/>
  <c r="AB56" i="3"/>
  <c r="S56" i="3"/>
  <c r="I56" i="3"/>
  <c r="AA54" i="3"/>
  <c r="Q54" i="3"/>
  <c r="X52" i="3"/>
  <c r="N52" i="3"/>
  <c r="V50" i="3"/>
  <c r="J50" i="3"/>
  <c r="X48" i="3"/>
  <c r="P48" i="3"/>
  <c r="Z46" i="3"/>
  <c r="P46" i="3"/>
  <c r="V44" i="3"/>
  <c r="J44" i="3"/>
  <c r="L44" i="3" s="1"/>
  <c r="AC42" i="3"/>
  <c r="T42" i="3"/>
  <c r="AB100" i="3"/>
  <c r="AA100" i="3"/>
  <c r="Z100" i="3"/>
  <c r="Q100" i="3"/>
  <c r="V98" i="3"/>
  <c r="AA96" i="3"/>
  <c r="Q96" i="3"/>
  <c r="AA94" i="3"/>
  <c r="S94" i="3"/>
  <c r="I94" i="3"/>
  <c r="AF95" i="3" s="1"/>
  <c r="W92" i="3"/>
  <c r="AA90" i="3"/>
  <c r="Q90" i="3"/>
  <c r="AA88" i="3"/>
  <c r="I88" i="3"/>
  <c r="AB86" i="3"/>
  <c r="S86" i="3"/>
  <c r="AI87" i="3" s="1"/>
  <c r="H86" i="3"/>
  <c r="Z84" i="3"/>
  <c r="Q84" i="3"/>
  <c r="AC82" i="3"/>
  <c r="T82" i="3"/>
  <c r="AI82" i="3" s="1"/>
  <c r="K82" i="3"/>
  <c r="Z80" i="3"/>
  <c r="P80" i="3"/>
  <c r="Z78" i="3"/>
  <c r="H78" i="3"/>
  <c r="AC76" i="3"/>
  <c r="T76" i="3"/>
  <c r="J76" i="3"/>
  <c r="Y74" i="3"/>
  <c r="N74" i="3"/>
  <c r="Y72" i="3"/>
  <c r="P72" i="3"/>
  <c r="Y70" i="3"/>
  <c r="N70" i="3"/>
  <c r="W68" i="3"/>
  <c r="M68" i="3"/>
  <c r="AA66" i="3"/>
  <c r="Q66" i="3"/>
  <c r="I66" i="3"/>
  <c r="AF67" i="3" s="1"/>
  <c r="AG67" i="3" s="1"/>
  <c r="Y64" i="3"/>
  <c r="N64" i="3"/>
  <c r="W62" i="3"/>
  <c r="N62" i="3"/>
  <c r="AA60" i="3"/>
  <c r="Q60" i="3"/>
  <c r="I60" i="3"/>
  <c r="AC58" i="3"/>
  <c r="T58" i="3"/>
  <c r="I58" i="3"/>
  <c r="AF59" i="3" s="1"/>
  <c r="AG59" i="3" s="1"/>
  <c r="Y56" i="3"/>
  <c r="N56" i="3"/>
  <c r="X54" i="3"/>
  <c r="M54" i="3"/>
  <c r="AC52" i="3"/>
  <c r="T52" i="3"/>
  <c r="AH53" i="3" s="1"/>
  <c r="K52" i="3"/>
  <c r="AA50" i="3"/>
  <c r="Q50" i="3"/>
  <c r="AC48" i="3"/>
  <c r="K48" i="3"/>
  <c r="W46" i="3"/>
  <c r="AA44" i="3"/>
  <c r="Q44" i="3"/>
  <c r="Z42" i="3"/>
  <c r="Q42" i="3"/>
  <c r="H42" i="3"/>
  <c r="Y100" i="3"/>
  <c r="P100" i="3"/>
  <c r="AC98" i="3"/>
  <c r="T98" i="3"/>
  <c r="AI98" i="3" s="1"/>
  <c r="K98" i="3"/>
  <c r="Z96" i="3"/>
  <c r="P96" i="3"/>
  <c r="R96" i="3" s="1"/>
  <c r="Z94" i="3"/>
  <c r="H94" i="3"/>
  <c r="V92" i="3"/>
  <c r="K92" i="3"/>
  <c r="Z90" i="3"/>
  <c r="P90" i="3"/>
  <c r="R90" i="3" s="1"/>
  <c r="Z88" i="3"/>
  <c r="Q88" i="3"/>
  <c r="H88" i="3"/>
  <c r="AA86" i="3"/>
  <c r="Q86" i="3"/>
  <c r="Y84" i="3"/>
  <c r="P84" i="3"/>
  <c r="R84" i="3" s="1"/>
  <c r="AB82" i="3"/>
  <c r="S82" i="3"/>
  <c r="J82" i="3"/>
  <c r="Y80" i="3"/>
  <c r="N80" i="3"/>
  <c r="Y78" i="3"/>
  <c r="Q78" i="3"/>
  <c r="AB76" i="3"/>
  <c r="S76" i="3"/>
  <c r="I76" i="3"/>
  <c r="AF77" i="3" s="1"/>
  <c r="AG77" i="3" s="1"/>
  <c r="X74" i="3"/>
  <c r="M74" i="3"/>
  <c r="O74" i="3" s="1"/>
  <c r="X72" i="3"/>
  <c r="X70" i="3"/>
  <c r="M70" i="3"/>
  <c r="V68" i="3"/>
  <c r="K68" i="3"/>
  <c r="Z66" i="3"/>
  <c r="P66" i="3"/>
  <c r="H66" i="3"/>
  <c r="X64" i="3"/>
  <c r="M64" i="3"/>
  <c r="V62" i="3"/>
  <c r="M62" i="3"/>
  <c r="Z60" i="3"/>
  <c r="P60" i="3"/>
  <c r="H60" i="3"/>
  <c r="AB58" i="3"/>
  <c r="S58" i="3"/>
  <c r="AH58" i="3" s="1"/>
  <c r="H58" i="3"/>
  <c r="X56" i="3"/>
  <c r="M56" i="3"/>
  <c r="W54" i="3"/>
  <c r="K54" i="3"/>
  <c r="AB52" i="3"/>
  <c r="S52" i="3"/>
  <c r="J52" i="3"/>
  <c r="Z50" i="3"/>
  <c r="P50" i="3"/>
  <c r="AB48" i="3"/>
  <c r="T48" i="3"/>
  <c r="J48" i="3"/>
  <c r="V46" i="3"/>
  <c r="K46" i="3"/>
  <c r="Z44" i="3"/>
  <c r="P44" i="3"/>
  <c r="Y42" i="3"/>
  <c r="X100" i="3"/>
  <c r="N100" i="3"/>
  <c r="AB98" i="3"/>
  <c r="S98" i="3"/>
  <c r="J98" i="3"/>
  <c r="Y96" i="3"/>
  <c r="N96" i="3"/>
  <c r="Y94" i="3"/>
  <c r="Q94" i="3"/>
  <c r="AC92" i="3"/>
  <c r="T92" i="3"/>
  <c r="AH93" i="3" s="1"/>
  <c r="J92" i="3"/>
  <c r="Y90" i="3"/>
  <c r="N90" i="3"/>
  <c r="Y88" i="3"/>
  <c r="P88" i="3"/>
  <c r="Z86" i="3"/>
  <c r="P86" i="3"/>
  <c r="X84" i="3"/>
  <c r="N84" i="3"/>
  <c r="AA82" i="3"/>
  <c r="Q82" i="3"/>
  <c r="R82" i="3" s="1"/>
  <c r="I82" i="3"/>
  <c r="AF83" i="3" s="1"/>
  <c r="AG83" i="3" s="1"/>
  <c r="X80" i="3"/>
  <c r="M80" i="3"/>
  <c r="X78" i="3"/>
  <c r="P78" i="3"/>
  <c r="AA76" i="3"/>
  <c r="Q76" i="3"/>
  <c r="R76" i="3" s="1"/>
  <c r="H76" i="3"/>
  <c r="W74" i="3"/>
  <c r="K74" i="3"/>
  <c r="W72" i="3"/>
  <c r="N72" i="3"/>
  <c r="AO72" i="3" s="1"/>
  <c r="W70" i="3"/>
  <c r="K70" i="3"/>
  <c r="AC68" i="3"/>
  <c r="J68" i="3"/>
  <c r="L68" i="3" s="1"/>
  <c r="Y66" i="3"/>
  <c r="W64" i="3"/>
  <c r="K64" i="3"/>
  <c r="AC62" i="3"/>
  <c r="T62" i="3"/>
  <c r="K62" i="3"/>
  <c r="Y60" i="3"/>
  <c r="AA58" i="3"/>
  <c r="Q58" i="3"/>
  <c r="W56" i="3"/>
  <c r="V54" i="3"/>
  <c r="J54" i="3"/>
  <c r="AA52" i="3"/>
  <c r="Q52" i="3"/>
  <c r="R52" i="3" s="1"/>
  <c r="I52" i="3"/>
  <c r="AF53" i="3" s="1"/>
  <c r="Y50" i="3"/>
  <c r="N50" i="3"/>
  <c r="AA48" i="3"/>
  <c r="S48" i="3"/>
  <c r="I48" i="3"/>
  <c r="AF49" i="3" s="1"/>
  <c r="AG49" i="3" s="1"/>
  <c r="AC46" i="3"/>
  <c r="T46" i="3"/>
  <c r="AH47" i="3" s="1"/>
  <c r="J46" i="3"/>
  <c r="Y44" i="3"/>
  <c r="N44" i="3"/>
  <c r="X42" i="3"/>
  <c r="M102" i="3"/>
  <c r="X102" i="3"/>
  <c r="J34" i="3"/>
  <c r="V34" i="3"/>
  <c r="N36" i="3"/>
  <c r="X36" i="3"/>
  <c r="P38" i="3"/>
  <c r="Y38" i="3"/>
  <c r="H40" i="3"/>
  <c r="S40" i="3"/>
  <c r="AC40" i="3"/>
  <c r="I42" i="3"/>
  <c r="AF43" i="3" s="1"/>
  <c r="AC44" i="3"/>
  <c r="M48" i="3"/>
  <c r="AC50" i="3"/>
  <c r="N54" i="3"/>
  <c r="AA56" i="3"/>
  <c r="AC60" i="3"/>
  <c r="Y62" i="3"/>
  <c r="K66" i="3"/>
  <c r="Z70" i="3"/>
  <c r="AA74" i="3"/>
  <c r="AB78" i="3"/>
  <c r="AB80" i="3"/>
  <c r="AA84" i="3"/>
  <c r="AC86" i="3"/>
  <c r="S88" i="3"/>
  <c r="H90" i="3"/>
  <c r="X92" i="3"/>
  <c r="T94" i="3"/>
  <c r="H96" i="3"/>
  <c r="W98" i="3"/>
  <c r="N102" i="3"/>
  <c r="Y102" i="3"/>
  <c r="K34" i="3"/>
  <c r="W34" i="3"/>
  <c r="Y36" i="3"/>
  <c r="Q38" i="3"/>
  <c r="Z38" i="3"/>
  <c r="I40" i="3"/>
  <c r="AF41" i="3" s="1"/>
  <c r="AG41" i="3" s="1"/>
  <c r="T40" i="3"/>
  <c r="J42" i="3"/>
  <c r="M46" i="3"/>
  <c r="N48" i="3"/>
  <c r="P54" i="3"/>
  <c r="R54" i="3" s="1"/>
  <c r="S66" i="3"/>
  <c r="N68" i="3"/>
  <c r="AA70" i="3"/>
  <c r="Z72" i="3"/>
  <c r="K76" i="3"/>
  <c r="AB84" i="3"/>
  <c r="T88" i="3"/>
  <c r="AI88" i="3" s="1"/>
  <c r="I90" i="3"/>
  <c r="AF91" i="3" s="1"/>
  <c r="Y92" i="3"/>
  <c r="I96" i="3"/>
  <c r="X98" i="3"/>
  <c r="H100" i="3"/>
  <c r="P102" i="3"/>
  <c r="Z102" i="3"/>
  <c r="M34" i="3"/>
  <c r="X34" i="3"/>
  <c r="H36" i="3"/>
  <c r="P36" i="3"/>
  <c r="Z36" i="3"/>
  <c r="H38" i="3"/>
  <c r="S38" i="3"/>
  <c r="AA38" i="3"/>
  <c r="J40" i="3"/>
  <c r="V40" i="3"/>
  <c r="K42" i="3"/>
  <c r="N46" i="3"/>
  <c r="V48" i="3"/>
  <c r="Y54" i="3"/>
  <c r="J58" i="3"/>
  <c r="T66" i="3"/>
  <c r="P68" i="3"/>
  <c r="AA72" i="3"/>
  <c r="M82" i="3"/>
  <c r="AB88" i="3"/>
  <c r="S90" i="3"/>
  <c r="AI91" i="3" s="1"/>
  <c r="AB94" i="3"/>
  <c r="S96" i="3"/>
  <c r="AH96" i="3" s="1"/>
  <c r="I100" i="3"/>
  <c r="P42" i="3"/>
  <c r="H44" i="3"/>
  <c r="X46" i="3"/>
  <c r="W48" i="3"/>
  <c r="H50" i="3"/>
  <c r="M52" i="3"/>
  <c r="Z54" i="3"/>
  <c r="K58" i="3"/>
  <c r="J60" i="3"/>
  <c r="P64" i="3"/>
  <c r="AB66" i="3"/>
  <c r="X68" i="3"/>
  <c r="V76" i="3"/>
  <c r="I78" i="3"/>
  <c r="AF79" i="3" s="1"/>
  <c r="V82" i="3"/>
  <c r="AC88" i="3"/>
  <c r="T90" i="3"/>
  <c r="U90" i="3" s="1"/>
  <c r="AC94" i="3"/>
  <c r="T96" i="3"/>
  <c r="S100" i="3"/>
  <c r="AH100" i="3" s="1"/>
  <c r="H102" i="3"/>
  <c r="S102" i="3"/>
  <c r="AH102" i="3" s="1"/>
  <c r="AB102" i="3"/>
  <c r="P34" i="3"/>
  <c r="Z34" i="3"/>
  <c r="J36" i="3"/>
  <c r="S36" i="3"/>
  <c r="AB36" i="3"/>
  <c r="J38" i="3"/>
  <c r="AC38" i="3"/>
  <c r="M40" i="3"/>
  <c r="X40" i="3"/>
  <c r="I44" i="3"/>
  <c r="Y46" i="3"/>
  <c r="I50" i="3"/>
  <c r="AF51" i="3" s="1"/>
  <c r="V52" i="3"/>
  <c r="H56" i="3"/>
  <c r="V58" i="3"/>
  <c r="K60" i="3"/>
  <c r="Q64" i="3"/>
  <c r="AC66" i="3"/>
  <c r="Y68" i="3"/>
  <c r="W76" i="3"/>
  <c r="J78" i="3"/>
  <c r="H80" i="3"/>
  <c r="W82" i="3"/>
  <c r="H84" i="3"/>
  <c r="I86" i="3"/>
  <c r="AB90" i="3"/>
  <c r="AB96" i="3"/>
  <c r="T100" i="3"/>
  <c r="N40" i="3"/>
  <c r="Y40" i="3"/>
  <c r="S42" i="3"/>
  <c r="S44" i="3"/>
  <c r="AI45" i="3" s="1"/>
  <c r="S50" i="3"/>
  <c r="AH50" i="3" s="1"/>
  <c r="W52" i="3"/>
  <c r="P56" i="3"/>
  <c r="W58" i="3"/>
  <c r="S60" i="3"/>
  <c r="Z64" i="3"/>
  <c r="H72" i="3"/>
  <c r="P74" i="3"/>
  <c r="S78" i="3"/>
  <c r="Q80" i="3"/>
  <c r="I84" i="3"/>
  <c r="J86" i="3"/>
  <c r="AC90" i="3"/>
  <c r="AC96" i="3"/>
  <c r="AL37" i="3"/>
  <c r="AM39" i="3"/>
  <c r="AK39" i="3"/>
  <c r="AE43" i="3"/>
  <c r="AM43" i="3"/>
  <c r="AN45" i="3"/>
  <c r="AL57" i="3"/>
  <c r="AM63" i="3"/>
  <c r="AE63" i="3"/>
  <c r="AL53" i="3"/>
  <c r="AE57" i="3"/>
  <c r="AN57" i="3"/>
  <c r="AN101" i="3"/>
  <c r="AM101" i="3"/>
  <c r="AE101" i="3"/>
  <c r="AK101" i="3"/>
  <c r="AE39" i="3"/>
  <c r="AE37" i="3"/>
  <c r="AM37" i="3"/>
  <c r="AN39" i="3"/>
  <c r="AL51" i="3"/>
  <c r="AE53" i="3"/>
  <c r="AM53" i="3"/>
  <c r="AL101" i="3"/>
  <c r="AL35" i="3"/>
  <c r="AE35" i="3"/>
  <c r="AM35" i="3"/>
  <c r="AK47" i="3"/>
  <c r="AE51" i="3"/>
  <c r="AM51" i="3"/>
  <c r="AK55" i="3"/>
  <c r="AL63" i="3"/>
  <c r="AK45" i="3"/>
  <c r="AL55" i="3"/>
  <c r="AN65" i="3"/>
  <c r="AM65" i="3"/>
  <c r="AE65" i="3"/>
  <c r="AK65" i="3"/>
  <c r="AN69" i="3"/>
  <c r="AM69" i="3"/>
  <c r="AE69" i="3"/>
  <c r="AK69" i="3"/>
  <c r="AM57" i="3"/>
  <c r="AL45" i="3"/>
  <c r="AM55" i="3"/>
  <c r="AE45" i="3"/>
  <c r="AE55" i="3"/>
  <c r="AL69" i="3"/>
  <c r="AN85" i="3"/>
  <c r="AM85" i="3"/>
  <c r="AE85" i="3"/>
  <c r="AK85" i="3"/>
  <c r="AL71" i="3"/>
  <c r="AE73" i="3"/>
  <c r="AM73" i="3"/>
  <c r="AN75" i="3"/>
  <c r="AE89" i="3"/>
  <c r="AM89" i="3"/>
  <c r="AN91" i="3"/>
  <c r="AK81" i="3"/>
  <c r="AK97" i="3"/>
  <c r="AL81" i="3"/>
  <c r="AL97" i="3"/>
  <c r="AL79" i="3"/>
  <c r="AE81" i="3"/>
  <c r="AM81" i="3"/>
  <c r="AL95" i="3"/>
  <c r="AE97" i="3"/>
  <c r="AM97" i="3"/>
  <c r="AK75" i="3"/>
  <c r="AE79" i="3"/>
  <c r="AK91" i="3"/>
  <c r="AE95" i="3"/>
  <c r="AL75" i="3"/>
  <c r="AL91" i="3"/>
  <c r="AE75" i="3"/>
  <c r="AE91" i="3"/>
  <c r="AE103" i="3"/>
  <c r="AL11" i="3"/>
  <c r="AN9" i="3"/>
  <c r="AK11" i="3"/>
  <c r="AM9" i="3"/>
  <c r="AM103" i="3"/>
  <c r="AL9" i="3"/>
  <c r="AN7" i="3"/>
  <c r="AL7" i="3"/>
  <c r="AM7" i="3"/>
  <c r="AL21" i="3"/>
  <c r="AL103" i="3"/>
  <c r="AN103" i="3"/>
  <c r="AN21" i="3"/>
  <c r="AN17" i="3"/>
  <c r="AN13" i="3"/>
  <c r="AM33" i="3"/>
  <c r="AK31" i="3"/>
  <c r="AM29" i="3"/>
  <c r="AK27" i="3"/>
  <c r="AM25" i="3"/>
  <c r="AK23" i="3"/>
  <c r="AM21" i="3"/>
  <c r="AM17" i="3"/>
  <c r="AM13" i="3"/>
  <c r="AN31" i="3"/>
  <c r="AN27" i="3"/>
  <c r="AN23" i="3"/>
  <c r="D4" i="8"/>
  <c r="D18" i="8"/>
  <c r="D14" i="8"/>
  <c r="D12" i="8"/>
  <c r="D7" i="8"/>
  <c r="D11" i="8"/>
  <c r="D6" i="8"/>
  <c r="D15" i="8"/>
  <c r="D10" i="8"/>
  <c r="D5" i="8"/>
  <c r="D9" i="8"/>
  <c r="D19" i="8"/>
  <c r="D13" i="8"/>
  <c r="D8" i="8"/>
  <c r="L19" i="6"/>
  <c r="L5" i="6"/>
  <c r="I18" i="6"/>
  <c r="I12" i="6"/>
  <c r="I8" i="6"/>
  <c r="O19" i="6"/>
  <c r="L15" i="6"/>
  <c r="O14" i="6"/>
  <c r="O13" i="6"/>
  <c r="O6" i="6"/>
  <c r="L8" i="6"/>
  <c r="L11" i="6"/>
  <c r="I9" i="6"/>
  <c r="I5" i="6"/>
  <c r="L18" i="6"/>
  <c r="L12" i="6"/>
  <c r="O10" i="6"/>
  <c r="O9" i="6"/>
  <c r="L7" i="6"/>
  <c r="O5" i="6"/>
  <c r="L13" i="6"/>
  <c r="L9" i="6"/>
  <c r="I19" i="6"/>
  <c r="I13" i="6"/>
  <c r="O18" i="6"/>
  <c r="O15" i="6"/>
  <c r="I15" i="6"/>
  <c r="I14" i="6"/>
  <c r="L10" i="6"/>
  <c r="O8" i="6"/>
  <c r="O7" i="6"/>
  <c r="I7" i="6"/>
  <c r="I6" i="6"/>
  <c r="L14" i="6"/>
  <c r="O12" i="6"/>
  <c r="O11" i="6"/>
  <c r="I11" i="6"/>
  <c r="I10" i="6"/>
  <c r="L6" i="6"/>
  <c r="D15" i="6"/>
  <c r="D19" i="6"/>
  <c r="D13" i="6"/>
  <c r="D12" i="6"/>
  <c r="D7" i="6"/>
  <c r="D8" i="6"/>
  <c r="D18" i="6"/>
  <c r="D11" i="6"/>
  <c r="D6" i="6"/>
  <c r="D10" i="6"/>
  <c r="D5" i="6"/>
  <c r="D4" i="6"/>
  <c r="D14" i="6"/>
  <c r="D9" i="6"/>
  <c r="I4" i="6"/>
  <c r="U25" i="3"/>
  <c r="U23" i="3"/>
  <c r="U5" i="3"/>
  <c r="U7" i="3"/>
  <c r="U9" i="3"/>
  <c r="U11" i="3"/>
  <c r="U13" i="3"/>
  <c r="U15" i="3"/>
  <c r="U17" i="3"/>
  <c r="U19" i="3"/>
  <c r="U21" i="3"/>
  <c r="U27" i="3"/>
  <c r="U29" i="3"/>
  <c r="U31" i="3"/>
  <c r="U33" i="3"/>
  <c r="R33" i="3"/>
  <c r="O33" i="3"/>
  <c r="L33" i="3"/>
  <c r="G33" i="3"/>
  <c r="F33" i="3"/>
  <c r="E33" i="3"/>
  <c r="C33" i="3"/>
  <c r="B33" i="3"/>
  <c r="A33" i="3"/>
  <c r="AC32" i="3"/>
  <c r="AB32" i="3"/>
  <c r="AA32" i="3"/>
  <c r="Z32" i="3"/>
  <c r="Y32" i="3"/>
  <c r="X32" i="3"/>
  <c r="W32" i="3"/>
  <c r="V32" i="3"/>
  <c r="T32" i="3"/>
  <c r="S32" i="3"/>
  <c r="Q32" i="3"/>
  <c r="P32" i="3"/>
  <c r="N32" i="3"/>
  <c r="M32" i="3"/>
  <c r="K32" i="3"/>
  <c r="J32" i="3"/>
  <c r="I32" i="3"/>
  <c r="H32" i="3"/>
  <c r="R31" i="3"/>
  <c r="O31" i="3"/>
  <c r="L31" i="3"/>
  <c r="G31" i="3"/>
  <c r="F31" i="3"/>
  <c r="E31" i="3"/>
  <c r="C31" i="3"/>
  <c r="B31" i="3"/>
  <c r="A31" i="3"/>
  <c r="AC30" i="3"/>
  <c r="AB30" i="3"/>
  <c r="AA30" i="3"/>
  <c r="Z30" i="3"/>
  <c r="Y30" i="3"/>
  <c r="X30" i="3"/>
  <c r="W30" i="3"/>
  <c r="V30" i="3"/>
  <c r="T30" i="3"/>
  <c r="S30" i="3"/>
  <c r="Q30" i="3"/>
  <c r="P30" i="3"/>
  <c r="N30" i="3"/>
  <c r="M30" i="3"/>
  <c r="K30" i="3"/>
  <c r="J30" i="3"/>
  <c r="I30" i="3"/>
  <c r="AF31" i="3" s="1"/>
  <c r="AG31" i="3" s="1"/>
  <c r="H30" i="3"/>
  <c r="R29" i="3"/>
  <c r="O29" i="3"/>
  <c r="L29" i="3"/>
  <c r="G29" i="3"/>
  <c r="F29" i="3"/>
  <c r="E29" i="3"/>
  <c r="C29" i="3"/>
  <c r="B29" i="3"/>
  <c r="A29" i="3"/>
  <c r="AC28" i="3"/>
  <c r="AB28" i="3"/>
  <c r="AA28" i="3"/>
  <c r="Z28" i="3"/>
  <c r="Y28" i="3"/>
  <c r="X28" i="3"/>
  <c r="W28" i="3"/>
  <c r="V28" i="3"/>
  <c r="T28" i="3"/>
  <c r="S28" i="3"/>
  <c r="Q28" i="3"/>
  <c r="P28" i="3"/>
  <c r="N28" i="3"/>
  <c r="M28" i="3"/>
  <c r="K28" i="3"/>
  <c r="J28" i="3"/>
  <c r="I28" i="3"/>
  <c r="H28" i="3"/>
  <c r="R27" i="3"/>
  <c r="O27" i="3"/>
  <c r="L27" i="3"/>
  <c r="G27" i="3"/>
  <c r="F27" i="3"/>
  <c r="E27" i="3"/>
  <c r="C27" i="3"/>
  <c r="B27" i="3"/>
  <c r="A27" i="3"/>
  <c r="AC26" i="3"/>
  <c r="AB26" i="3"/>
  <c r="AA26" i="3"/>
  <c r="Z26" i="3"/>
  <c r="Y26" i="3"/>
  <c r="X26" i="3"/>
  <c r="W26" i="3"/>
  <c r="V26" i="3"/>
  <c r="T26" i="3"/>
  <c r="S26" i="3"/>
  <c r="Q26" i="3"/>
  <c r="P26" i="3"/>
  <c r="N26" i="3"/>
  <c r="M26" i="3"/>
  <c r="K26" i="3"/>
  <c r="J26" i="3"/>
  <c r="I26" i="3"/>
  <c r="H26" i="3"/>
  <c r="R25" i="3"/>
  <c r="O25" i="3"/>
  <c r="L25" i="3"/>
  <c r="G25" i="3"/>
  <c r="F25" i="3"/>
  <c r="E25" i="3"/>
  <c r="C25" i="3"/>
  <c r="B25" i="3"/>
  <c r="A25" i="3"/>
  <c r="AC24" i="3"/>
  <c r="AB24" i="3"/>
  <c r="AA24" i="3"/>
  <c r="Z24" i="3"/>
  <c r="Y24" i="3"/>
  <c r="X24" i="3"/>
  <c r="W24" i="3"/>
  <c r="V24" i="3"/>
  <c r="T24" i="3"/>
  <c r="S24" i="3"/>
  <c r="Q24" i="3"/>
  <c r="P24" i="3"/>
  <c r="N24" i="3"/>
  <c r="M24" i="3"/>
  <c r="K24" i="3"/>
  <c r="J24" i="3"/>
  <c r="I24" i="3"/>
  <c r="H24" i="3"/>
  <c r="R23" i="3"/>
  <c r="O23" i="3"/>
  <c r="L23" i="3"/>
  <c r="G23" i="3"/>
  <c r="F23" i="3"/>
  <c r="E23" i="3"/>
  <c r="C23" i="3"/>
  <c r="B23" i="3"/>
  <c r="A23" i="3"/>
  <c r="AC22" i="3"/>
  <c r="AB22" i="3"/>
  <c r="AA22" i="3"/>
  <c r="Z22" i="3"/>
  <c r="Y22" i="3"/>
  <c r="X22" i="3"/>
  <c r="W22" i="3"/>
  <c r="V22" i="3"/>
  <c r="T22" i="3"/>
  <c r="S22" i="3"/>
  <c r="Q22" i="3"/>
  <c r="P22" i="3"/>
  <c r="N22" i="3"/>
  <c r="M22" i="3"/>
  <c r="K22" i="3"/>
  <c r="J22" i="3"/>
  <c r="I22" i="3"/>
  <c r="H22" i="3"/>
  <c r="R21" i="3"/>
  <c r="O21" i="3"/>
  <c r="L21" i="3"/>
  <c r="G21" i="3"/>
  <c r="F21" i="3"/>
  <c r="E21" i="3"/>
  <c r="C21" i="3"/>
  <c r="B21" i="3"/>
  <c r="A21" i="3"/>
  <c r="AC20" i="3"/>
  <c r="AB20" i="3"/>
  <c r="AA20" i="3"/>
  <c r="Z20" i="3"/>
  <c r="Y20" i="3"/>
  <c r="X20" i="3"/>
  <c r="W20" i="3"/>
  <c r="V20" i="3"/>
  <c r="T20" i="3"/>
  <c r="S20" i="3"/>
  <c r="Q20" i="3"/>
  <c r="P20" i="3"/>
  <c r="N20" i="3"/>
  <c r="M20" i="3"/>
  <c r="K20" i="3"/>
  <c r="J20" i="3"/>
  <c r="I20" i="3"/>
  <c r="H20" i="3"/>
  <c r="R19" i="3"/>
  <c r="O19" i="3"/>
  <c r="L19" i="3"/>
  <c r="G19" i="3"/>
  <c r="F19" i="3"/>
  <c r="E19" i="3"/>
  <c r="C19" i="3"/>
  <c r="B19" i="3"/>
  <c r="A19" i="3"/>
  <c r="AC18" i="3"/>
  <c r="AB18" i="3"/>
  <c r="AA18" i="3"/>
  <c r="Z18" i="3"/>
  <c r="Y18" i="3"/>
  <c r="X18" i="3"/>
  <c r="W18" i="3"/>
  <c r="V18" i="3"/>
  <c r="T18" i="3"/>
  <c r="S18" i="3"/>
  <c r="Q18" i="3"/>
  <c r="P18" i="3"/>
  <c r="N18" i="3"/>
  <c r="M18" i="3"/>
  <c r="K18" i="3"/>
  <c r="J18" i="3"/>
  <c r="I18" i="3"/>
  <c r="H18" i="3"/>
  <c r="R17" i="3"/>
  <c r="O17" i="3"/>
  <c r="L17" i="3"/>
  <c r="G17" i="3"/>
  <c r="F17" i="3"/>
  <c r="E17" i="3"/>
  <c r="C17" i="3"/>
  <c r="B17" i="3"/>
  <c r="A17" i="3"/>
  <c r="AC16" i="3"/>
  <c r="AB16" i="3"/>
  <c r="AA16" i="3"/>
  <c r="Z16" i="3"/>
  <c r="Y16" i="3"/>
  <c r="X16" i="3"/>
  <c r="W16" i="3"/>
  <c r="V16" i="3"/>
  <c r="T16" i="3"/>
  <c r="S16" i="3"/>
  <c r="Q16" i="3"/>
  <c r="P16" i="3"/>
  <c r="N16" i="3"/>
  <c r="M16" i="3"/>
  <c r="K16" i="3"/>
  <c r="J16" i="3"/>
  <c r="I16" i="3"/>
  <c r="H16" i="3"/>
  <c r="R15" i="3"/>
  <c r="O15" i="3"/>
  <c r="L15" i="3"/>
  <c r="G15" i="3"/>
  <c r="F15" i="3"/>
  <c r="E15" i="3"/>
  <c r="C15" i="3"/>
  <c r="B15" i="3"/>
  <c r="A15" i="3"/>
  <c r="AC14" i="3"/>
  <c r="AB14" i="3"/>
  <c r="AA14" i="3"/>
  <c r="Z14" i="3"/>
  <c r="Y14" i="3"/>
  <c r="X14" i="3"/>
  <c r="W14" i="3"/>
  <c r="V14" i="3"/>
  <c r="T14" i="3"/>
  <c r="S14" i="3"/>
  <c r="Q14" i="3"/>
  <c r="P14" i="3"/>
  <c r="N14" i="3"/>
  <c r="M14" i="3"/>
  <c r="K14" i="3"/>
  <c r="J14" i="3"/>
  <c r="I14" i="3"/>
  <c r="H14" i="3"/>
  <c r="R13" i="3"/>
  <c r="O13" i="3"/>
  <c r="L13" i="3"/>
  <c r="G13" i="3"/>
  <c r="F13" i="3"/>
  <c r="E13" i="3"/>
  <c r="C13" i="3"/>
  <c r="B13" i="3"/>
  <c r="A13" i="3"/>
  <c r="AC12" i="3"/>
  <c r="AB12" i="3"/>
  <c r="AA12" i="3"/>
  <c r="Z12" i="3"/>
  <c r="Y12" i="3"/>
  <c r="X12" i="3"/>
  <c r="W12" i="3"/>
  <c r="V12" i="3"/>
  <c r="T12" i="3"/>
  <c r="S12" i="3"/>
  <c r="Q12" i="3"/>
  <c r="P12" i="3"/>
  <c r="N12" i="3"/>
  <c r="M12" i="3"/>
  <c r="K12" i="3"/>
  <c r="J12" i="3"/>
  <c r="I12" i="3"/>
  <c r="AF13" i="3" s="1"/>
  <c r="AG13" i="3" s="1"/>
  <c r="H12" i="3"/>
  <c r="R11" i="3"/>
  <c r="O11" i="3"/>
  <c r="L11" i="3"/>
  <c r="G11" i="3"/>
  <c r="F11" i="3"/>
  <c r="E11" i="3"/>
  <c r="C11" i="3"/>
  <c r="B11" i="3"/>
  <c r="A11" i="3"/>
  <c r="AC10" i="3"/>
  <c r="AB10" i="3"/>
  <c r="AA10" i="3"/>
  <c r="Z10" i="3"/>
  <c r="Y10" i="3"/>
  <c r="X10" i="3"/>
  <c r="W10" i="3"/>
  <c r="V10" i="3"/>
  <c r="T10" i="3"/>
  <c r="S10" i="3"/>
  <c r="Q10" i="3"/>
  <c r="P10" i="3"/>
  <c r="N10" i="3"/>
  <c r="M10" i="3"/>
  <c r="K10" i="3"/>
  <c r="J10" i="3"/>
  <c r="I10" i="3"/>
  <c r="H10" i="3"/>
  <c r="R9" i="3"/>
  <c r="O9" i="3"/>
  <c r="L9" i="3"/>
  <c r="G9" i="3"/>
  <c r="E9" i="3"/>
  <c r="C9" i="3"/>
  <c r="B9" i="3"/>
  <c r="A9" i="3"/>
  <c r="AC8" i="3"/>
  <c r="AB8" i="3"/>
  <c r="AA8" i="3"/>
  <c r="Z8" i="3"/>
  <c r="Y8" i="3"/>
  <c r="X8" i="3"/>
  <c r="W8" i="3"/>
  <c r="V8" i="3"/>
  <c r="T8" i="3"/>
  <c r="S8" i="3"/>
  <c r="Q8" i="3"/>
  <c r="P8" i="3"/>
  <c r="N8" i="3"/>
  <c r="M8" i="3"/>
  <c r="K8" i="3"/>
  <c r="J8" i="3"/>
  <c r="I8" i="3"/>
  <c r="H8" i="3"/>
  <c r="E7" i="3"/>
  <c r="C7" i="3"/>
  <c r="B7" i="3"/>
  <c r="A7" i="3"/>
  <c r="G7" i="3"/>
  <c r="F7" i="3"/>
  <c r="R7" i="3"/>
  <c r="O7" i="3"/>
  <c r="L7" i="3"/>
  <c r="AC6" i="3"/>
  <c r="AB6" i="3"/>
  <c r="AA6" i="3"/>
  <c r="Z6" i="3"/>
  <c r="Y6" i="3"/>
  <c r="X6" i="3"/>
  <c r="W6" i="3"/>
  <c r="V6" i="3"/>
  <c r="T6" i="3"/>
  <c r="S6" i="3"/>
  <c r="Q6" i="3"/>
  <c r="P6" i="3"/>
  <c r="N6" i="3"/>
  <c r="M6" i="3"/>
  <c r="K6" i="3"/>
  <c r="J6" i="3"/>
  <c r="I6" i="3"/>
  <c r="H6" i="3"/>
  <c r="R5" i="3"/>
  <c r="O5" i="3"/>
  <c r="L5" i="3"/>
  <c r="H4" i="3"/>
  <c r="X5" i="2"/>
  <c r="AF5" i="2" s="1"/>
  <c r="X6" i="2"/>
  <c r="AF6" i="2" s="1"/>
  <c r="X7" i="2"/>
  <c r="AF7" i="2" s="1"/>
  <c r="X8" i="2"/>
  <c r="AF8" i="2" s="1"/>
  <c r="X9" i="2"/>
  <c r="AF9" i="2" s="1"/>
  <c r="X10" i="2"/>
  <c r="AF10" i="2" s="1"/>
  <c r="X11" i="2"/>
  <c r="AF11" i="2" s="1"/>
  <c r="X12" i="2"/>
  <c r="AF12" i="2" s="1"/>
  <c r="X13" i="2"/>
  <c r="AF13" i="2" s="1"/>
  <c r="X14" i="2"/>
  <c r="X15" i="2"/>
  <c r="X16" i="2"/>
  <c r="AF16" i="2" s="1"/>
  <c r="X17" i="2"/>
  <c r="AF17" i="2" s="1"/>
  <c r="X18" i="2"/>
  <c r="AF18" i="2" s="1"/>
  <c r="X19" i="2"/>
  <c r="AF19" i="2" s="1"/>
  <c r="X20" i="2"/>
  <c r="AF20" i="2" s="1"/>
  <c r="X21" i="2"/>
  <c r="AF21" i="2" s="1"/>
  <c r="X22" i="2"/>
  <c r="AF22" i="2" s="1"/>
  <c r="X23" i="2"/>
  <c r="AF23" i="2" s="1"/>
  <c r="X24" i="2"/>
  <c r="AF24" i="2" s="1"/>
  <c r="X25" i="2"/>
  <c r="AF25" i="2" s="1"/>
  <c r="X26" i="2"/>
  <c r="AF26" i="2" s="1"/>
  <c r="X27" i="2"/>
  <c r="AF27" i="2" s="1"/>
  <c r="X28" i="2"/>
  <c r="AF28" i="2" s="1"/>
  <c r="X29" i="2"/>
  <c r="AF29" i="2" s="1"/>
  <c r="X30" i="2"/>
  <c r="AF30" i="2" s="1"/>
  <c r="X31" i="2"/>
  <c r="AF31" i="2" s="1"/>
  <c r="X32" i="2"/>
  <c r="AF32" i="2" s="1"/>
  <c r="X33" i="2"/>
  <c r="AF33" i="2" s="1"/>
  <c r="X34" i="2"/>
  <c r="AF34" i="2" s="1"/>
  <c r="X35" i="2"/>
  <c r="AF35" i="2" s="1"/>
  <c r="X36" i="2"/>
  <c r="AF36" i="2" s="1"/>
  <c r="X37" i="2"/>
  <c r="AF37" i="2" s="1"/>
  <c r="X38" i="2"/>
  <c r="AF38" i="2" s="1"/>
  <c r="X39" i="2"/>
  <c r="AF39" i="2" s="1"/>
  <c r="X40" i="2"/>
  <c r="AF40" i="2" s="1"/>
  <c r="X41" i="2"/>
  <c r="AF41" i="2" s="1"/>
  <c r="X42" i="2"/>
  <c r="AF42" i="2" s="1"/>
  <c r="X43" i="2"/>
  <c r="AF43" i="2" s="1"/>
  <c r="X44" i="2"/>
  <c r="AF44" i="2" s="1"/>
  <c r="X45" i="2"/>
  <c r="AF45" i="2" s="1"/>
  <c r="X46" i="2"/>
  <c r="AF46" i="2" s="1"/>
  <c r="X47" i="2"/>
  <c r="AF47" i="2" s="1"/>
  <c r="X48" i="2"/>
  <c r="AF48" i="2" s="1"/>
  <c r="X49" i="2"/>
  <c r="AF49" i="2" s="1"/>
  <c r="X50" i="2"/>
  <c r="AF50" i="2" s="1"/>
  <c r="X51" i="2"/>
  <c r="AF51" i="2" s="1"/>
  <c r="X52" i="2"/>
  <c r="AF52" i="2" s="1"/>
  <c r="X53" i="2"/>
  <c r="AF53" i="2" s="1"/>
  <c r="X54" i="2"/>
  <c r="AF54" i="2" s="1"/>
  <c r="X55" i="2"/>
  <c r="AF55" i="2" s="1"/>
  <c r="X56" i="2"/>
  <c r="AF56" i="2" s="1"/>
  <c r="X57" i="2"/>
  <c r="AF57" i="2" s="1"/>
  <c r="X58" i="2"/>
  <c r="AF58" i="2" s="1"/>
  <c r="X59" i="2"/>
  <c r="AF59" i="2" s="1"/>
  <c r="X60" i="2"/>
  <c r="AF60" i="2" s="1"/>
  <c r="X61" i="2"/>
  <c r="AF61" i="2" s="1"/>
  <c r="X62" i="2"/>
  <c r="AF62" i="2" s="1"/>
  <c r="X63" i="2"/>
  <c r="AF63" i="2" s="1"/>
  <c r="X64" i="2"/>
  <c r="AF64" i="2" s="1"/>
  <c r="X65" i="2"/>
  <c r="AF65" i="2" s="1"/>
  <c r="X66" i="2"/>
  <c r="AF66" i="2" s="1"/>
  <c r="X67" i="2"/>
  <c r="AF67" i="2" s="1"/>
  <c r="X68" i="2"/>
  <c r="AF68" i="2" s="1"/>
  <c r="X69" i="2"/>
  <c r="AF69" i="2" s="1"/>
  <c r="X70" i="2"/>
  <c r="AF70" i="2" s="1"/>
  <c r="X71" i="2"/>
  <c r="AF71" i="2" s="1"/>
  <c r="X72" i="2"/>
  <c r="AF72" i="2" s="1"/>
  <c r="X73" i="2"/>
  <c r="AF73" i="2" s="1"/>
  <c r="X74" i="2"/>
  <c r="AF74" i="2" s="1"/>
  <c r="X75" i="2"/>
  <c r="AF75" i="2" s="1"/>
  <c r="X76" i="2"/>
  <c r="AF76" i="2" s="1"/>
  <c r="X77" i="2"/>
  <c r="AF77" i="2" s="1"/>
  <c r="X78" i="2"/>
  <c r="AF78" i="2" s="1"/>
  <c r="X79" i="2"/>
  <c r="AF79" i="2" s="1"/>
  <c r="X80" i="2"/>
  <c r="AF80" i="2" s="1"/>
  <c r="X81" i="2"/>
  <c r="AF81" i="2" s="1"/>
  <c r="X82" i="2"/>
  <c r="AF82" i="2" s="1"/>
  <c r="X83" i="2"/>
  <c r="AF83" i="2" s="1"/>
  <c r="X84" i="2"/>
  <c r="AF84" i="2" s="1"/>
  <c r="X85" i="2"/>
  <c r="AF85" i="2" s="1"/>
  <c r="X86" i="2"/>
  <c r="AF86" i="2" s="1"/>
  <c r="X87" i="2"/>
  <c r="AF87" i="2" s="1"/>
  <c r="X88" i="2"/>
  <c r="AF88" i="2" s="1"/>
  <c r="X89" i="2"/>
  <c r="AF89" i="2" s="1"/>
  <c r="X90" i="2"/>
  <c r="AF90" i="2" s="1"/>
  <c r="X91" i="2"/>
  <c r="AF91" i="2" s="1"/>
  <c r="X92" i="2"/>
  <c r="AF92" i="2" s="1"/>
  <c r="X93" i="2"/>
  <c r="AF93" i="2" s="1"/>
  <c r="X94" i="2"/>
  <c r="AF94" i="2" s="1"/>
  <c r="X95" i="2"/>
  <c r="AF95" i="2" s="1"/>
  <c r="X96" i="2"/>
  <c r="AF96" i="2" s="1"/>
  <c r="X97" i="2"/>
  <c r="AF97" i="2" s="1"/>
  <c r="X98" i="2"/>
  <c r="AF98" i="2" s="1"/>
  <c r="X99" i="2"/>
  <c r="AF99" i="2" s="1"/>
  <c r="X100" i="2"/>
  <c r="AF100" i="2" s="1"/>
  <c r="X101" i="2"/>
  <c r="AF101" i="2" s="1"/>
  <c r="X102" i="2"/>
  <c r="AF102" i="2" s="1"/>
  <c r="X103" i="2"/>
  <c r="AF103" i="2" s="1"/>
  <c r="X104" i="2"/>
  <c r="AF104" i="2" s="1"/>
  <c r="X105" i="2"/>
  <c r="AF105" i="2" s="1"/>
  <c r="X106" i="2"/>
  <c r="AF106" i="2" s="1"/>
  <c r="X107" i="2"/>
  <c r="AF107" i="2" s="1"/>
  <c r="X108" i="2"/>
  <c r="AF108" i="2" s="1"/>
  <c r="X109" i="2"/>
  <c r="AF109" i="2" s="1"/>
  <c r="X110" i="2"/>
  <c r="AF110" i="2" s="1"/>
  <c r="X111" i="2"/>
  <c r="AF111" i="2" s="1"/>
  <c r="X112" i="2"/>
  <c r="AF112" i="2" s="1"/>
  <c r="X113" i="2"/>
  <c r="AF113" i="2" s="1"/>
  <c r="X114" i="2"/>
  <c r="AF114" i="2" s="1"/>
  <c r="X115" i="2"/>
  <c r="AF115" i="2" s="1"/>
  <c r="X116" i="2"/>
  <c r="AF116" i="2" s="1"/>
  <c r="X117" i="2"/>
  <c r="AF117" i="2" s="1"/>
  <c r="X118" i="2"/>
  <c r="AF118" i="2" s="1"/>
  <c r="X119" i="2"/>
  <c r="AF119" i="2" s="1"/>
  <c r="X120" i="2"/>
  <c r="AF120" i="2" s="1"/>
  <c r="X121" i="2"/>
  <c r="AF121" i="2" s="1"/>
  <c r="X122" i="2"/>
  <c r="AF122" i="2" s="1"/>
  <c r="X123" i="2"/>
  <c r="AF123" i="2" s="1"/>
  <c r="X124" i="2"/>
  <c r="AF124" i="2" s="1"/>
  <c r="X125" i="2"/>
  <c r="AF125" i="2" s="1"/>
  <c r="X126" i="2"/>
  <c r="AF126" i="2" s="1"/>
  <c r="X127" i="2"/>
  <c r="AF127" i="2" s="1"/>
  <c r="X128" i="2"/>
  <c r="AF128" i="2" s="1"/>
  <c r="X129" i="2"/>
  <c r="AF129" i="2" s="1"/>
  <c r="X130" i="2"/>
  <c r="AF130" i="2" s="1"/>
  <c r="X131" i="2"/>
  <c r="AF131" i="2" s="1"/>
  <c r="X132" i="2"/>
  <c r="AF132" i="2" s="1"/>
  <c r="X133" i="2"/>
  <c r="AF133" i="2" s="1"/>
  <c r="X134" i="2"/>
  <c r="AF134" i="2" s="1"/>
  <c r="X135" i="2"/>
  <c r="AF135" i="2" s="1"/>
  <c r="X136" i="2"/>
  <c r="AF136" i="2" s="1"/>
  <c r="X137" i="2"/>
  <c r="AF137" i="2" s="1"/>
  <c r="X138" i="2"/>
  <c r="AF138" i="2" s="1"/>
  <c r="X139" i="2"/>
  <c r="AF139" i="2" s="1"/>
  <c r="X140" i="2"/>
  <c r="AF140" i="2" s="1"/>
  <c r="X141" i="2"/>
  <c r="AF141" i="2" s="1"/>
  <c r="X142" i="2"/>
  <c r="AF142" i="2" s="1"/>
  <c r="X143" i="2"/>
  <c r="AF143" i="2" s="1"/>
  <c r="X144" i="2"/>
  <c r="AF144" i="2" s="1"/>
  <c r="X145" i="2"/>
  <c r="AF145" i="2" s="1"/>
  <c r="X146" i="2"/>
  <c r="AF146" i="2" s="1"/>
  <c r="X147" i="2"/>
  <c r="AF147" i="2" s="1"/>
  <c r="X148" i="2"/>
  <c r="AF148" i="2" s="1"/>
  <c r="X149" i="2"/>
  <c r="AF149" i="2" s="1"/>
  <c r="X150" i="2"/>
  <c r="AF150" i="2" s="1"/>
  <c r="X151" i="2"/>
  <c r="AF151" i="2" s="1"/>
  <c r="X152" i="2"/>
  <c r="AF152" i="2" s="1"/>
  <c r="X153" i="2"/>
  <c r="AF153" i="2" s="1"/>
  <c r="X154" i="2"/>
  <c r="AF154" i="2" s="1"/>
  <c r="X155" i="2"/>
  <c r="AF155" i="2" s="1"/>
  <c r="X156" i="2"/>
  <c r="AF156" i="2" s="1"/>
  <c r="X157" i="2"/>
  <c r="AF157" i="2" s="1"/>
  <c r="X158" i="2"/>
  <c r="AF158" i="2" s="1"/>
  <c r="X159" i="2"/>
  <c r="AF159" i="2" s="1"/>
  <c r="X160" i="2"/>
  <c r="AF160" i="2" s="1"/>
  <c r="X161" i="2"/>
  <c r="AF161" i="2" s="1"/>
  <c r="X162" i="2"/>
  <c r="AF162" i="2" s="1"/>
  <c r="X163" i="2"/>
  <c r="AF163" i="2" s="1"/>
  <c r="X164" i="2"/>
  <c r="AF164" i="2" s="1"/>
  <c r="X165" i="2"/>
  <c r="AF165" i="2" s="1"/>
  <c r="X166" i="2"/>
  <c r="AF166" i="2" s="1"/>
  <c r="X167" i="2"/>
  <c r="AF167" i="2" s="1"/>
  <c r="X168" i="2"/>
  <c r="AF168" i="2" s="1"/>
  <c r="X169" i="2"/>
  <c r="AF169" i="2" s="1"/>
  <c r="X170" i="2"/>
  <c r="AF170" i="2" s="1"/>
  <c r="X171" i="2"/>
  <c r="AF171" i="2" s="1"/>
  <c r="X172" i="2"/>
  <c r="AF172" i="2" s="1"/>
  <c r="X173" i="2"/>
  <c r="AF173" i="2" s="1"/>
  <c r="X174" i="2"/>
  <c r="AF174" i="2" s="1"/>
  <c r="X175" i="2"/>
  <c r="AF175" i="2" s="1"/>
  <c r="X176" i="2"/>
  <c r="AF176" i="2" s="1"/>
  <c r="X177" i="2"/>
  <c r="AF177" i="2" s="1"/>
  <c r="X178" i="2"/>
  <c r="AF178" i="2" s="1"/>
  <c r="X179" i="2"/>
  <c r="AF179" i="2" s="1"/>
  <c r="X180" i="2"/>
  <c r="AF180" i="2" s="1"/>
  <c r="X181" i="2"/>
  <c r="AF181" i="2" s="1"/>
  <c r="X4" i="2"/>
  <c r="AF4" i="2" s="1"/>
  <c r="O5" i="2"/>
  <c r="R5" i="2"/>
  <c r="U5" i="2"/>
  <c r="O6" i="2"/>
  <c r="R6" i="2"/>
  <c r="U6" i="2"/>
  <c r="O7" i="2"/>
  <c r="R7" i="2"/>
  <c r="U7" i="2"/>
  <c r="O8" i="2"/>
  <c r="R8" i="2"/>
  <c r="U8" i="2"/>
  <c r="O9" i="2"/>
  <c r="R9" i="2"/>
  <c r="U9" i="2"/>
  <c r="O10" i="2"/>
  <c r="R10" i="2"/>
  <c r="U10" i="2"/>
  <c r="O11" i="2"/>
  <c r="R11" i="2"/>
  <c r="U11" i="2"/>
  <c r="O12" i="2"/>
  <c r="R12" i="2"/>
  <c r="U12" i="2"/>
  <c r="O13" i="2"/>
  <c r="R13" i="2"/>
  <c r="U13" i="2"/>
  <c r="O14" i="2"/>
  <c r="R14" i="2"/>
  <c r="U14" i="2"/>
  <c r="O15" i="2"/>
  <c r="R15" i="2"/>
  <c r="U15" i="2"/>
  <c r="O16" i="2"/>
  <c r="R16" i="2"/>
  <c r="U16" i="2"/>
  <c r="O17" i="2"/>
  <c r="R17" i="2"/>
  <c r="U17" i="2"/>
  <c r="O18" i="2"/>
  <c r="R18" i="2"/>
  <c r="U18" i="2"/>
  <c r="O19" i="2"/>
  <c r="R19" i="2"/>
  <c r="U19" i="2"/>
  <c r="O20" i="2"/>
  <c r="R20" i="2"/>
  <c r="U20" i="2"/>
  <c r="O21" i="2"/>
  <c r="R21" i="2"/>
  <c r="U21" i="2"/>
  <c r="O22" i="2"/>
  <c r="R22" i="2"/>
  <c r="U22" i="2"/>
  <c r="O23" i="2"/>
  <c r="R23" i="2"/>
  <c r="U23" i="2"/>
  <c r="O24" i="2"/>
  <c r="R24" i="2"/>
  <c r="U24" i="2"/>
  <c r="O25" i="2"/>
  <c r="R25" i="2"/>
  <c r="U25" i="2"/>
  <c r="O26" i="2"/>
  <c r="R26" i="2"/>
  <c r="U26" i="2"/>
  <c r="O27" i="2"/>
  <c r="R27" i="2"/>
  <c r="U27" i="2"/>
  <c r="O28" i="2"/>
  <c r="R28" i="2"/>
  <c r="U28" i="2"/>
  <c r="O29" i="2"/>
  <c r="R29" i="2"/>
  <c r="U29" i="2"/>
  <c r="O30" i="2"/>
  <c r="R30" i="2"/>
  <c r="U30" i="2"/>
  <c r="O31" i="2"/>
  <c r="R31" i="2"/>
  <c r="U31" i="2"/>
  <c r="O32" i="2"/>
  <c r="R32" i="2"/>
  <c r="U32" i="2"/>
  <c r="O33" i="2"/>
  <c r="R33" i="2"/>
  <c r="U33" i="2"/>
  <c r="O34" i="2"/>
  <c r="R34" i="2"/>
  <c r="U34" i="2"/>
  <c r="O35" i="2"/>
  <c r="R35" i="2"/>
  <c r="U35" i="2"/>
  <c r="O36" i="2"/>
  <c r="R36" i="2"/>
  <c r="U36" i="2"/>
  <c r="O37" i="2"/>
  <c r="R37" i="2"/>
  <c r="U37" i="2"/>
  <c r="O38" i="2"/>
  <c r="R38" i="2"/>
  <c r="U38" i="2"/>
  <c r="O39" i="2"/>
  <c r="R39" i="2"/>
  <c r="U39" i="2"/>
  <c r="O40" i="2"/>
  <c r="R40" i="2"/>
  <c r="U40" i="2"/>
  <c r="O41" i="2"/>
  <c r="R41" i="2"/>
  <c r="U41" i="2"/>
  <c r="O42" i="2"/>
  <c r="R42" i="2"/>
  <c r="U42" i="2"/>
  <c r="O43" i="2"/>
  <c r="R43" i="2"/>
  <c r="U43" i="2"/>
  <c r="O44" i="2"/>
  <c r="R44" i="2"/>
  <c r="U44" i="2"/>
  <c r="O45" i="2"/>
  <c r="R45" i="2"/>
  <c r="U45" i="2"/>
  <c r="O46" i="2"/>
  <c r="R46" i="2"/>
  <c r="U46" i="2"/>
  <c r="O47" i="2"/>
  <c r="R47" i="2"/>
  <c r="U47" i="2"/>
  <c r="O48" i="2"/>
  <c r="R48" i="2"/>
  <c r="U48" i="2"/>
  <c r="O49" i="2"/>
  <c r="R49" i="2"/>
  <c r="U49" i="2"/>
  <c r="O50" i="2"/>
  <c r="R50" i="2"/>
  <c r="U50" i="2"/>
  <c r="O51" i="2"/>
  <c r="R51" i="2"/>
  <c r="U51" i="2"/>
  <c r="O52" i="2"/>
  <c r="R52" i="2"/>
  <c r="U52" i="2"/>
  <c r="O53" i="2"/>
  <c r="R53" i="2"/>
  <c r="U53" i="2"/>
  <c r="O54" i="2"/>
  <c r="R54" i="2"/>
  <c r="U54" i="2"/>
  <c r="O55" i="2"/>
  <c r="R55" i="2"/>
  <c r="U55" i="2"/>
  <c r="O56" i="2"/>
  <c r="R56" i="2"/>
  <c r="U56" i="2"/>
  <c r="O57" i="2"/>
  <c r="R57" i="2"/>
  <c r="U57" i="2"/>
  <c r="O58" i="2"/>
  <c r="R58" i="2"/>
  <c r="U58" i="2"/>
  <c r="O59" i="2"/>
  <c r="R59" i="2"/>
  <c r="U59" i="2"/>
  <c r="O60" i="2"/>
  <c r="R60" i="2"/>
  <c r="U60" i="2"/>
  <c r="O61" i="2"/>
  <c r="R61" i="2"/>
  <c r="U61" i="2"/>
  <c r="O62" i="2"/>
  <c r="R62" i="2"/>
  <c r="U62" i="2"/>
  <c r="O63" i="2"/>
  <c r="R63" i="2"/>
  <c r="U63" i="2"/>
  <c r="O64" i="2"/>
  <c r="R64" i="2"/>
  <c r="U64" i="2"/>
  <c r="O65" i="2"/>
  <c r="R65" i="2"/>
  <c r="U65" i="2"/>
  <c r="O66" i="2"/>
  <c r="R66" i="2"/>
  <c r="U66" i="2"/>
  <c r="O67" i="2"/>
  <c r="R67" i="2"/>
  <c r="U67" i="2"/>
  <c r="O68" i="2"/>
  <c r="R68" i="2"/>
  <c r="U68" i="2"/>
  <c r="O69" i="2"/>
  <c r="R69" i="2"/>
  <c r="U69" i="2"/>
  <c r="O70" i="2"/>
  <c r="R70" i="2"/>
  <c r="U70" i="2"/>
  <c r="O71" i="2"/>
  <c r="R71" i="2"/>
  <c r="U71" i="2"/>
  <c r="O72" i="2"/>
  <c r="R72" i="2"/>
  <c r="U72" i="2"/>
  <c r="O73" i="2"/>
  <c r="R73" i="2"/>
  <c r="U73" i="2"/>
  <c r="O74" i="2"/>
  <c r="R74" i="2"/>
  <c r="U74" i="2"/>
  <c r="O75" i="2"/>
  <c r="R75" i="2"/>
  <c r="U75" i="2"/>
  <c r="O76" i="2"/>
  <c r="R76" i="2"/>
  <c r="U76" i="2"/>
  <c r="O77" i="2"/>
  <c r="R77" i="2"/>
  <c r="U77" i="2"/>
  <c r="O78" i="2"/>
  <c r="R78" i="2"/>
  <c r="U78" i="2"/>
  <c r="O79" i="2"/>
  <c r="R79" i="2"/>
  <c r="U79" i="2"/>
  <c r="O80" i="2"/>
  <c r="R80" i="2"/>
  <c r="U80" i="2"/>
  <c r="O81" i="2"/>
  <c r="R81" i="2"/>
  <c r="U81" i="2"/>
  <c r="O82" i="2"/>
  <c r="R82" i="2"/>
  <c r="U82" i="2"/>
  <c r="O83" i="2"/>
  <c r="R83" i="2"/>
  <c r="U83" i="2"/>
  <c r="O84" i="2"/>
  <c r="R84" i="2"/>
  <c r="U84" i="2"/>
  <c r="O85" i="2"/>
  <c r="R85" i="2"/>
  <c r="U85" i="2"/>
  <c r="O86" i="2"/>
  <c r="R86" i="2"/>
  <c r="U86" i="2"/>
  <c r="O87" i="2"/>
  <c r="R87" i="2"/>
  <c r="U87" i="2"/>
  <c r="O88" i="2"/>
  <c r="R88" i="2"/>
  <c r="U88" i="2"/>
  <c r="O89" i="2"/>
  <c r="R89" i="2"/>
  <c r="U89" i="2"/>
  <c r="O90" i="2"/>
  <c r="R90" i="2"/>
  <c r="U90" i="2"/>
  <c r="O91" i="2"/>
  <c r="R91" i="2"/>
  <c r="U91" i="2"/>
  <c r="O92" i="2"/>
  <c r="R92" i="2"/>
  <c r="U92" i="2"/>
  <c r="O93" i="2"/>
  <c r="R93" i="2"/>
  <c r="U93" i="2"/>
  <c r="O94" i="2"/>
  <c r="R94" i="2"/>
  <c r="U94" i="2"/>
  <c r="O95" i="2"/>
  <c r="R95" i="2"/>
  <c r="U95" i="2"/>
  <c r="O96" i="2"/>
  <c r="R96" i="2"/>
  <c r="U96" i="2"/>
  <c r="O97" i="2"/>
  <c r="R97" i="2"/>
  <c r="U97" i="2"/>
  <c r="O98" i="2"/>
  <c r="R98" i="2"/>
  <c r="U98" i="2"/>
  <c r="O99" i="2"/>
  <c r="R99" i="2"/>
  <c r="U99" i="2"/>
  <c r="O100" i="2"/>
  <c r="R100" i="2"/>
  <c r="U100" i="2"/>
  <c r="O101" i="2"/>
  <c r="R101" i="2"/>
  <c r="U101" i="2"/>
  <c r="O102" i="2"/>
  <c r="R102" i="2"/>
  <c r="U102" i="2"/>
  <c r="O103" i="2"/>
  <c r="R103" i="2"/>
  <c r="U103" i="2"/>
  <c r="O104" i="2"/>
  <c r="R104" i="2"/>
  <c r="U104" i="2"/>
  <c r="O105" i="2"/>
  <c r="R105" i="2"/>
  <c r="U105" i="2"/>
  <c r="O106" i="2"/>
  <c r="R106" i="2"/>
  <c r="U106" i="2"/>
  <c r="O107" i="2"/>
  <c r="R107" i="2"/>
  <c r="U107" i="2"/>
  <c r="O108" i="2"/>
  <c r="R108" i="2"/>
  <c r="U108" i="2"/>
  <c r="O109" i="2"/>
  <c r="R109" i="2"/>
  <c r="U109" i="2"/>
  <c r="O110" i="2"/>
  <c r="R110" i="2"/>
  <c r="U110" i="2"/>
  <c r="O111" i="2"/>
  <c r="R111" i="2"/>
  <c r="U111" i="2"/>
  <c r="O112" i="2"/>
  <c r="R112" i="2"/>
  <c r="U112" i="2"/>
  <c r="O113" i="2"/>
  <c r="R113" i="2"/>
  <c r="U113" i="2"/>
  <c r="O114" i="2"/>
  <c r="R114" i="2"/>
  <c r="U114" i="2"/>
  <c r="O115" i="2"/>
  <c r="R115" i="2"/>
  <c r="U115" i="2"/>
  <c r="O116" i="2"/>
  <c r="R116" i="2"/>
  <c r="U116" i="2"/>
  <c r="O117" i="2"/>
  <c r="R117" i="2"/>
  <c r="U117" i="2"/>
  <c r="O118" i="2"/>
  <c r="R118" i="2"/>
  <c r="U118" i="2"/>
  <c r="O119" i="2"/>
  <c r="R119" i="2"/>
  <c r="U119" i="2"/>
  <c r="O120" i="2"/>
  <c r="R120" i="2"/>
  <c r="U120" i="2"/>
  <c r="O121" i="2"/>
  <c r="R121" i="2"/>
  <c r="U121" i="2"/>
  <c r="O122" i="2"/>
  <c r="R122" i="2"/>
  <c r="U122" i="2"/>
  <c r="O123" i="2"/>
  <c r="R123" i="2"/>
  <c r="U123" i="2"/>
  <c r="O124" i="2"/>
  <c r="R124" i="2"/>
  <c r="U124" i="2"/>
  <c r="O125" i="2"/>
  <c r="R125" i="2"/>
  <c r="U125" i="2"/>
  <c r="O126" i="2"/>
  <c r="R126" i="2"/>
  <c r="U126" i="2"/>
  <c r="O127" i="2"/>
  <c r="R127" i="2"/>
  <c r="U127" i="2"/>
  <c r="O128" i="2"/>
  <c r="R128" i="2"/>
  <c r="U128" i="2"/>
  <c r="O129" i="2"/>
  <c r="R129" i="2"/>
  <c r="U129" i="2"/>
  <c r="O130" i="2"/>
  <c r="R130" i="2"/>
  <c r="U130" i="2"/>
  <c r="O131" i="2"/>
  <c r="R131" i="2"/>
  <c r="U131" i="2"/>
  <c r="O132" i="2"/>
  <c r="R132" i="2"/>
  <c r="U132" i="2"/>
  <c r="O133" i="2"/>
  <c r="R133" i="2"/>
  <c r="U133" i="2"/>
  <c r="O134" i="2"/>
  <c r="R134" i="2"/>
  <c r="U134" i="2"/>
  <c r="O135" i="2"/>
  <c r="R135" i="2"/>
  <c r="U135" i="2"/>
  <c r="O136" i="2"/>
  <c r="R136" i="2"/>
  <c r="U136" i="2"/>
  <c r="O137" i="2"/>
  <c r="R137" i="2"/>
  <c r="U137" i="2"/>
  <c r="O138" i="2"/>
  <c r="R138" i="2"/>
  <c r="U138" i="2"/>
  <c r="O139" i="2"/>
  <c r="R139" i="2"/>
  <c r="U139" i="2"/>
  <c r="O140" i="2"/>
  <c r="R140" i="2"/>
  <c r="U140" i="2"/>
  <c r="O141" i="2"/>
  <c r="R141" i="2"/>
  <c r="U141" i="2"/>
  <c r="O142" i="2"/>
  <c r="R142" i="2"/>
  <c r="U142" i="2"/>
  <c r="O143" i="2"/>
  <c r="R143" i="2"/>
  <c r="U143" i="2"/>
  <c r="O144" i="2"/>
  <c r="R144" i="2"/>
  <c r="U144" i="2"/>
  <c r="O145" i="2"/>
  <c r="R145" i="2"/>
  <c r="U145" i="2"/>
  <c r="O146" i="2"/>
  <c r="R146" i="2"/>
  <c r="U146" i="2"/>
  <c r="O147" i="2"/>
  <c r="R147" i="2"/>
  <c r="U147" i="2"/>
  <c r="O148" i="2"/>
  <c r="R148" i="2"/>
  <c r="U148" i="2"/>
  <c r="O149" i="2"/>
  <c r="R149" i="2"/>
  <c r="U149" i="2"/>
  <c r="O150" i="2"/>
  <c r="R150" i="2"/>
  <c r="U150" i="2"/>
  <c r="O151" i="2"/>
  <c r="R151" i="2"/>
  <c r="U151" i="2"/>
  <c r="O152" i="2"/>
  <c r="R152" i="2"/>
  <c r="U152" i="2"/>
  <c r="O153" i="2"/>
  <c r="R153" i="2"/>
  <c r="U153" i="2"/>
  <c r="O154" i="2"/>
  <c r="R154" i="2"/>
  <c r="U154" i="2"/>
  <c r="O155" i="2"/>
  <c r="R155" i="2"/>
  <c r="U155" i="2"/>
  <c r="O156" i="2"/>
  <c r="R156" i="2"/>
  <c r="U156" i="2"/>
  <c r="O157" i="2"/>
  <c r="R157" i="2"/>
  <c r="U157" i="2"/>
  <c r="O158" i="2"/>
  <c r="R158" i="2"/>
  <c r="U158" i="2"/>
  <c r="O159" i="2"/>
  <c r="R159" i="2"/>
  <c r="U159" i="2"/>
  <c r="O160" i="2"/>
  <c r="R160" i="2"/>
  <c r="U160" i="2"/>
  <c r="O161" i="2"/>
  <c r="R161" i="2"/>
  <c r="U161" i="2"/>
  <c r="O162" i="2"/>
  <c r="R162" i="2"/>
  <c r="U162" i="2"/>
  <c r="O163" i="2"/>
  <c r="R163" i="2"/>
  <c r="U163" i="2"/>
  <c r="O164" i="2"/>
  <c r="R164" i="2"/>
  <c r="U164" i="2"/>
  <c r="O165" i="2"/>
  <c r="R165" i="2"/>
  <c r="U165" i="2"/>
  <c r="O166" i="2"/>
  <c r="R166" i="2"/>
  <c r="U166" i="2"/>
  <c r="O167" i="2"/>
  <c r="R167" i="2"/>
  <c r="U167" i="2"/>
  <c r="O168" i="2"/>
  <c r="R168" i="2"/>
  <c r="U168" i="2"/>
  <c r="O169" i="2"/>
  <c r="R169" i="2"/>
  <c r="U169" i="2"/>
  <c r="O170" i="2"/>
  <c r="R170" i="2"/>
  <c r="U170" i="2"/>
  <c r="O171" i="2"/>
  <c r="R171" i="2"/>
  <c r="U171" i="2"/>
  <c r="O172" i="2"/>
  <c r="R172" i="2"/>
  <c r="U172" i="2"/>
  <c r="O173" i="2"/>
  <c r="R173" i="2"/>
  <c r="U173" i="2"/>
  <c r="O174" i="2"/>
  <c r="R174" i="2"/>
  <c r="U174" i="2"/>
  <c r="O175" i="2"/>
  <c r="R175" i="2"/>
  <c r="U175" i="2"/>
  <c r="O176" i="2"/>
  <c r="R176" i="2"/>
  <c r="U176" i="2"/>
  <c r="O177" i="2"/>
  <c r="R177" i="2"/>
  <c r="U177" i="2"/>
  <c r="O178" i="2"/>
  <c r="R178" i="2"/>
  <c r="U178" i="2"/>
  <c r="O179" i="2"/>
  <c r="R179" i="2"/>
  <c r="U179" i="2"/>
  <c r="O180" i="2"/>
  <c r="R180" i="2"/>
  <c r="U180" i="2"/>
  <c r="O181" i="2"/>
  <c r="R181" i="2"/>
  <c r="U181" i="2"/>
  <c r="U4" i="2"/>
  <c r="R4" i="2"/>
  <c r="O4" i="2"/>
  <c r="I4" i="3"/>
  <c r="J4" i="3"/>
  <c r="K4" i="3"/>
  <c r="M4" i="3"/>
  <c r="N4" i="3"/>
  <c r="P4" i="3"/>
  <c r="Q4" i="3"/>
  <c r="S4" i="3"/>
  <c r="T4" i="3"/>
  <c r="V4" i="3"/>
  <c r="W4" i="3"/>
  <c r="X4" i="3"/>
  <c r="Y4" i="3"/>
  <c r="Z4" i="3"/>
  <c r="AA4" i="3"/>
  <c r="AB4" i="3"/>
  <c r="AC4" i="3"/>
  <c r="E5" i="3"/>
  <c r="C5" i="3"/>
  <c r="B5" i="3"/>
  <c r="A5" i="3"/>
  <c r="G5" i="3"/>
  <c r="J17" i="10" l="1"/>
  <c r="J10" i="10"/>
  <c r="J16" i="10"/>
  <c r="D21" i="10" s="1"/>
  <c r="J18" i="10"/>
  <c r="F21" i="10" s="1"/>
  <c r="N16" i="10"/>
  <c r="N19" i="10"/>
  <c r="N10" i="10"/>
  <c r="N17" i="10"/>
  <c r="N18" i="10"/>
  <c r="N9" i="10"/>
  <c r="J19" i="10"/>
  <c r="G21" i="10" s="1"/>
  <c r="J9" i="10"/>
  <c r="W9" i="8"/>
  <c r="N9" i="8"/>
  <c r="K9" i="8"/>
  <c r="V9" i="8"/>
  <c r="H9" i="8"/>
  <c r="E9" i="8"/>
  <c r="X9" i="8"/>
  <c r="U9" i="8"/>
  <c r="Q9" i="8"/>
  <c r="M9" i="8"/>
  <c r="J9" i="8"/>
  <c r="F9" i="8"/>
  <c r="Y9" i="8"/>
  <c r="Z9" i="8"/>
  <c r="G9" i="8"/>
  <c r="S9" i="8"/>
  <c r="P9" i="8"/>
  <c r="T9" i="8"/>
  <c r="U6" i="8"/>
  <c r="W6" i="8"/>
  <c r="T6" i="8"/>
  <c r="K6" i="8"/>
  <c r="G6" i="8"/>
  <c r="Z6" i="8"/>
  <c r="S6" i="8"/>
  <c r="P6" i="8"/>
  <c r="Q6" i="8"/>
  <c r="M6" i="8"/>
  <c r="N6" i="8"/>
  <c r="J6" i="8"/>
  <c r="L6" i="8" s="1"/>
  <c r="X6" i="8"/>
  <c r="Y6" i="8"/>
  <c r="V6" i="8"/>
  <c r="E6" i="8"/>
  <c r="H6" i="8"/>
  <c r="F6" i="8"/>
  <c r="K14" i="8"/>
  <c r="G14" i="8"/>
  <c r="Z14" i="8"/>
  <c r="S14" i="8"/>
  <c r="E14" i="8"/>
  <c r="X14" i="8"/>
  <c r="U14" i="8"/>
  <c r="W14" i="8"/>
  <c r="T14" i="8"/>
  <c r="F14" i="8"/>
  <c r="Y14" i="8"/>
  <c r="V14" i="8"/>
  <c r="H14" i="8"/>
  <c r="M14" i="8"/>
  <c r="P14" i="8"/>
  <c r="Q14" i="8"/>
  <c r="N14" i="8"/>
  <c r="J14" i="8"/>
  <c r="W8" i="8"/>
  <c r="T8" i="8"/>
  <c r="Y8" i="8"/>
  <c r="V8" i="8"/>
  <c r="N8" i="8"/>
  <c r="J8" i="8"/>
  <c r="F8" i="8"/>
  <c r="U8" i="8"/>
  <c r="G8" i="8"/>
  <c r="S8" i="8"/>
  <c r="P8" i="8"/>
  <c r="Q8" i="8"/>
  <c r="M8" i="8"/>
  <c r="Z8" i="8"/>
  <c r="E8" i="8"/>
  <c r="X8" i="8"/>
  <c r="H8" i="8"/>
  <c r="K8" i="8"/>
  <c r="H5" i="8"/>
  <c r="N5" i="8"/>
  <c r="K5" i="8"/>
  <c r="G5" i="8"/>
  <c r="M5" i="8"/>
  <c r="E5" i="8"/>
  <c r="X5" i="8"/>
  <c r="U5" i="8"/>
  <c r="Z5" i="8"/>
  <c r="J5" i="8"/>
  <c r="F5" i="8"/>
  <c r="Y5" i="8"/>
  <c r="V5" i="8"/>
  <c r="Q5" i="8"/>
  <c r="S5" i="8"/>
  <c r="W5" i="8"/>
  <c r="T5" i="8"/>
  <c r="P5" i="8"/>
  <c r="V11" i="8"/>
  <c r="S11" i="8"/>
  <c r="X11" i="8"/>
  <c r="U11" i="8"/>
  <c r="P11" i="8"/>
  <c r="G11" i="8"/>
  <c r="H11" i="8"/>
  <c r="E11" i="8"/>
  <c r="T11" i="8"/>
  <c r="Y11" i="8"/>
  <c r="Q11" i="8"/>
  <c r="M11" i="8"/>
  <c r="N11" i="8"/>
  <c r="F11" i="8"/>
  <c r="Z11" i="8"/>
  <c r="W11" i="8"/>
  <c r="J11" i="8"/>
  <c r="J18" i="8"/>
  <c r="U18" i="8"/>
  <c r="Z18" i="8"/>
  <c r="K18" i="8"/>
  <c r="G18" i="8"/>
  <c r="H18" i="8"/>
  <c r="W18" i="8"/>
  <c r="X18" i="8"/>
  <c r="Q18" i="8"/>
  <c r="M18" i="8"/>
  <c r="S18" i="8"/>
  <c r="T18" i="8"/>
  <c r="E18" i="8"/>
  <c r="Y18" i="8"/>
  <c r="F18" i="8"/>
  <c r="V18" i="8"/>
  <c r="N18" i="8"/>
  <c r="P18" i="8"/>
  <c r="N16" i="8"/>
  <c r="J16" i="8"/>
  <c r="F16" i="8"/>
  <c r="U16" i="8"/>
  <c r="G16" i="8"/>
  <c r="W16" i="8"/>
  <c r="T16" i="8"/>
  <c r="Y16" i="8"/>
  <c r="V16" i="8"/>
  <c r="H16" i="8"/>
  <c r="E16" i="8"/>
  <c r="X16" i="8"/>
  <c r="K16" i="8"/>
  <c r="Z16" i="8"/>
  <c r="P16" i="8"/>
  <c r="Q16" i="8"/>
  <c r="M16" i="8"/>
  <c r="S16" i="8"/>
  <c r="N13" i="8"/>
  <c r="K13" i="8"/>
  <c r="G13" i="8"/>
  <c r="M13" i="8"/>
  <c r="S13" i="8"/>
  <c r="E13" i="8"/>
  <c r="X13" i="8"/>
  <c r="U13" i="8"/>
  <c r="Z13" i="8"/>
  <c r="J13" i="8"/>
  <c r="L13" i="8" s="1"/>
  <c r="F13" i="8"/>
  <c r="Y13" i="8"/>
  <c r="V13" i="8"/>
  <c r="H13" i="8"/>
  <c r="T13" i="8"/>
  <c r="P13" i="8"/>
  <c r="Q13" i="8"/>
  <c r="W13" i="8"/>
  <c r="F10" i="8"/>
  <c r="Y10" i="8"/>
  <c r="V10" i="8"/>
  <c r="N10" i="8"/>
  <c r="X10" i="8"/>
  <c r="J10" i="8"/>
  <c r="Q10" i="8"/>
  <c r="M10" i="8"/>
  <c r="H10" i="8"/>
  <c r="E10" i="8"/>
  <c r="T10" i="8"/>
  <c r="U10" i="8"/>
  <c r="S10" i="8"/>
  <c r="P10" i="8"/>
  <c r="G10" i="8"/>
  <c r="K10" i="8"/>
  <c r="Z10" i="8"/>
  <c r="W10" i="8"/>
  <c r="Z7" i="8"/>
  <c r="W7" i="8"/>
  <c r="N7" i="8"/>
  <c r="Y7" i="8"/>
  <c r="U7" i="8"/>
  <c r="K7" i="8"/>
  <c r="M7" i="8"/>
  <c r="T7" i="8"/>
  <c r="F7" i="8"/>
  <c r="V7" i="8"/>
  <c r="S7" i="8"/>
  <c r="E7" i="8"/>
  <c r="P7" i="8"/>
  <c r="H7" i="8"/>
  <c r="J7" i="8"/>
  <c r="G7" i="8"/>
  <c r="X7" i="8"/>
  <c r="Y4" i="8"/>
  <c r="F4" i="8"/>
  <c r="W4" i="8"/>
  <c r="N4" i="8"/>
  <c r="U4" i="8"/>
  <c r="K4" i="8"/>
  <c r="S4" i="8"/>
  <c r="H4" i="8"/>
  <c r="G4" i="8"/>
  <c r="Z4" i="8"/>
  <c r="E4" i="8"/>
  <c r="X4" i="8"/>
  <c r="V4" i="8"/>
  <c r="T4" i="8"/>
  <c r="M4" i="8"/>
  <c r="O4" i="8" s="1"/>
  <c r="J4" i="8"/>
  <c r="N19" i="8"/>
  <c r="U19" i="8"/>
  <c r="S19" i="8"/>
  <c r="H19" i="8"/>
  <c r="Q19" i="8"/>
  <c r="X19" i="8"/>
  <c r="J19" i="8"/>
  <c r="F19" i="8"/>
  <c r="K19" i="8"/>
  <c r="E19" i="8"/>
  <c r="P19" i="8"/>
  <c r="M19" i="8"/>
  <c r="T19" i="8"/>
  <c r="Z19" i="8"/>
  <c r="G19" i="8"/>
  <c r="Y19" i="8"/>
  <c r="W19" i="8"/>
  <c r="V19" i="8"/>
  <c r="K15" i="8"/>
  <c r="V15" i="8"/>
  <c r="S15" i="8"/>
  <c r="E15" i="8"/>
  <c r="P15" i="8"/>
  <c r="G15" i="8"/>
  <c r="H15" i="8"/>
  <c r="J15" i="8"/>
  <c r="X15" i="8"/>
  <c r="Q15" i="8"/>
  <c r="M15" i="8"/>
  <c r="T15" i="8"/>
  <c r="F15" i="8"/>
  <c r="U15" i="8"/>
  <c r="N15" i="8"/>
  <c r="W15" i="8"/>
  <c r="Y15" i="8"/>
  <c r="Z15" i="8"/>
  <c r="N12" i="8"/>
  <c r="J12" i="8"/>
  <c r="K12" i="8"/>
  <c r="Y12" i="8"/>
  <c r="W12" i="8"/>
  <c r="T12" i="8"/>
  <c r="F12" i="8"/>
  <c r="V12" i="8"/>
  <c r="H12" i="8"/>
  <c r="E12" i="8"/>
  <c r="X12" i="8"/>
  <c r="Q12" i="8"/>
  <c r="Z12" i="8"/>
  <c r="P12" i="8"/>
  <c r="U12" i="8"/>
  <c r="S12" i="8"/>
  <c r="M12" i="8"/>
  <c r="G12" i="8"/>
  <c r="W17" i="8"/>
  <c r="N17" i="8"/>
  <c r="K17" i="8"/>
  <c r="V17" i="8"/>
  <c r="H17" i="8"/>
  <c r="E17" i="8"/>
  <c r="X17" i="8"/>
  <c r="U17" i="8"/>
  <c r="Q17" i="8"/>
  <c r="M17" i="8"/>
  <c r="J17" i="8"/>
  <c r="L17" i="8" s="1"/>
  <c r="F17" i="8"/>
  <c r="Y17" i="8"/>
  <c r="Z17" i="8"/>
  <c r="G17" i="8"/>
  <c r="S17" i="8"/>
  <c r="T17" i="8"/>
  <c r="P17" i="8"/>
  <c r="L74" i="3"/>
  <c r="P3" i="4"/>
  <c r="C25" i="4" s="1"/>
  <c r="N5" i="9"/>
  <c r="D5" i="4"/>
  <c r="J5" i="9"/>
  <c r="J5" i="4"/>
  <c r="D5" i="9"/>
  <c r="P5" i="4"/>
  <c r="N3" i="9"/>
  <c r="AI102" i="3"/>
  <c r="AI35" i="3"/>
  <c r="AF14" i="2"/>
  <c r="R16" i="6"/>
  <c r="Z11" i="6"/>
  <c r="Z13" i="6"/>
  <c r="Z6" i="6"/>
  <c r="Z4" i="6"/>
  <c r="Z8" i="6"/>
  <c r="Z12" i="6"/>
  <c r="Z5" i="6"/>
  <c r="AI38" i="3"/>
  <c r="U36" i="3"/>
  <c r="AJ36" i="3" s="1"/>
  <c r="AF15" i="2"/>
  <c r="Z17" i="6" s="1"/>
  <c r="R17" i="6"/>
  <c r="U60" i="3"/>
  <c r="AJ60" i="3" s="1"/>
  <c r="Z10" i="6"/>
  <c r="Z15" i="6"/>
  <c r="Z7" i="6"/>
  <c r="Z14" i="6"/>
  <c r="Z9" i="6"/>
  <c r="AH64" i="3"/>
  <c r="L78" i="3"/>
  <c r="R36" i="3"/>
  <c r="AI72" i="3"/>
  <c r="AQ102" i="3"/>
  <c r="O92" i="3"/>
  <c r="AH90" i="3"/>
  <c r="AP86" i="3"/>
  <c r="O82" i="3"/>
  <c r="R102" i="3"/>
  <c r="AO84" i="3"/>
  <c r="AQ92" i="3"/>
  <c r="U54" i="3"/>
  <c r="AJ55" i="3" s="1"/>
  <c r="AH61" i="3"/>
  <c r="AH74" i="3"/>
  <c r="AR38" i="3"/>
  <c r="R44" i="3"/>
  <c r="AI86" i="3"/>
  <c r="AH57" i="3"/>
  <c r="L38" i="3"/>
  <c r="L40" i="3"/>
  <c r="AQ38" i="3"/>
  <c r="AG43" i="3"/>
  <c r="AI70" i="3"/>
  <c r="U64" i="3"/>
  <c r="AJ64" i="3" s="1"/>
  <c r="U62" i="3"/>
  <c r="AJ62" i="3" s="1"/>
  <c r="O96" i="3"/>
  <c r="AI63" i="3"/>
  <c r="AR86" i="3"/>
  <c r="AG35" i="3"/>
  <c r="R34" i="3"/>
  <c r="AI46" i="3"/>
  <c r="O66" i="3"/>
  <c r="U66" i="3"/>
  <c r="AJ66" i="3" s="1"/>
  <c r="AH83" i="3"/>
  <c r="AQ70" i="3"/>
  <c r="AO74" i="3"/>
  <c r="AH99" i="3"/>
  <c r="AQ74" i="3"/>
  <c r="AR74" i="3"/>
  <c r="U42" i="3"/>
  <c r="AJ42" i="3" s="1"/>
  <c r="AR64" i="3"/>
  <c r="R100" i="3"/>
  <c r="AP74" i="3"/>
  <c r="AD70" i="3"/>
  <c r="AM70" i="3" s="1"/>
  <c r="U80" i="3"/>
  <c r="AJ80" i="3" s="1"/>
  <c r="AP84" i="3"/>
  <c r="U102" i="3"/>
  <c r="AJ102" i="3" s="1"/>
  <c r="AO58" i="3"/>
  <c r="AO96" i="3"/>
  <c r="AH84" i="3"/>
  <c r="AO68" i="3"/>
  <c r="AO34" i="3"/>
  <c r="AO100" i="3"/>
  <c r="AH70" i="3"/>
  <c r="O52" i="3"/>
  <c r="AI44" i="3"/>
  <c r="R38" i="3"/>
  <c r="AD96" i="3"/>
  <c r="AF96" i="3" s="1"/>
  <c r="AH67" i="3"/>
  <c r="AO48" i="3"/>
  <c r="O102" i="3"/>
  <c r="AP64" i="3"/>
  <c r="AI50" i="3"/>
  <c r="AQ96" i="3"/>
  <c r="O58" i="3"/>
  <c r="AP102" i="3"/>
  <c r="AO64" i="3"/>
  <c r="AD48" i="3"/>
  <c r="AM48" i="3" s="1"/>
  <c r="AR34" i="3"/>
  <c r="AD100" i="3"/>
  <c r="AM100" i="3" s="1"/>
  <c r="AQ100" i="3"/>
  <c r="AO46" i="3"/>
  <c r="AR36" i="3"/>
  <c r="AD94" i="3"/>
  <c r="AM94" i="3" s="1"/>
  <c r="U56" i="3"/>
  <c r="AJ57" i="3" s="1"/>
  <c r="L84" i="3"/>
  <c r="O88" i="3"/>
  <c r="AI103" i="3"/>
  <c r="R50" i="3"/>
  <c r="AR102" i="3"/>
  <c r="U40" i="3"/>
  <c r="AJ40" i="3" s="1"/>
  <c r="AD102" i="3"/>
  <c r="AM102" i="3" s="1"/>
  <c r="O80" i="3"/>
  <c r="AD44" i="3"/>
  <c r="AN44" i="3" s="1"/>
  <c r="O56" i="3"/>
  <c r="U74" i="3"/>
  <c r="AJ75" i="3" s="1"/>
  <c r="R62" i="3"/>
  <c r="L102" i="3"/>
  <c r="O34" i="3"/>
  <c r="AR96" i="3"/>
  <c r="AO102" i="3"/>
  <c r="AH86" i="3"/>
  <c r="AH37" i="3"/>
  <c r="AR84" i="3"/>
  <c r="AP38" i="3"/>
  <c r="AQ80" i="3"/>
  <c r="AI59" i="3"/>
  <c r="AR40" i="3"/>
  <c r="AQ86" i="3"/>
  <c r="AD64" i="3"/>
  <c r="AM64" i="3" s="1"/>
  <c r="R42" i="3"/>
  <c r="U84" i="3"/>
  <c r="AJ85" i="3" s="1"/>
  <c r="AO50" i="3"/>
  <c r="R60" i="3"/>
  <c r="O64" i="3"/>
  <c r="O76" i="3"/>
  <c r="U86" i="3"/>
  <c r="AJ87" i="3" s="1"/>
  <c r="AI81" i="3"/>
  <c r="AR100" i="3"/>
  <c r="AO80" i="3"/>
  <c r="U46" i="3"/>
  <c r="AJ46" i="3" s="1"/>
  <c r="AD42" i="3"/>
  <c r="AN42" i="3" s="1"/>
  <c r="L64" i="3"/>
  <c r="O42" i="3"/>
  <c r="R80" i="3"/>
  <c r="D20" i="6"/>
  <c r="D21" i="6" s="1"/>
  <c r="E21" i="10"/>
  <c r="AF97" i="3"/>
  <c r="AG97" i="3" s="1"/>
  <c r="AD76" i="3"/>
  <c r="AN76" i="3" s="1"/>
  <c r="AO88" i="3"/>
  <c r="AH89" i="3"/>
  <c r="AR58" i="3"/>
  <c r="AQ44" i="3"/>
  <c r="AP40" i="3"/>
  <c r="AF5" i="3"/>
  <c r="AD90" i="3"/>
  <c r="AM90" i="3" s="1"/>
  <c r="AR68" i="3"/>
  <c r="AQ62" i="3"/>
  <c r="U76" i="3"/>
  <c r="AJ77" i="3" s="1"/>
  <c r="R68" i="3"/>
  <c r="AP96" i="3"/>
  <c r="AP72" i="3"/>
  <c r="AF87" i="3"/>
  <c r="AG87" i="3" s="1"/>
  <c r="AQ50" i="3"/>
  <c r="AG51" i="3"/>
  <c r="R64" i="3"/>
  <c r="AQ58" i="3"/>
  <c r="AD34" i="3"/>
  <c r="AM34" i="3" s="1"/>
  <c r="L42" i="3"/>
  <c r="O60" i="3"/>
  <c r="AR70" i="3"/>
  <c r="O38" i="3"/>
  <c r="AD36" i="3"/>
  <c r="AE36" i="3" s="1"/>
  <c r="AO4" i="3"/>
  <c r="AF101" i="3"/>
  <c r="AG101" i="3" s="1"/>
  <c r="AP58" i="3"/>
  <c r="AI78" i="3"/>
  <c r="AQ68" i="3"/>
  <c r="AR80" i="3"/>
  <c r="AP62" i="3"/>
  <c r="AP80" i="3"/>
  <c r="AD46" i="3"/>
  <c r="AF46" i="3" s="1"/>
  <c r="AF45" i="3"/>
  <c r="AG45" i="3" s="1"/>
  <c r="R74" i="3"/>
  <c r="AQ34" i="3"/>
  <c r="U44" i="3"/>
  <c r="AJ44" i="3" s="1"/>
  <c r="AG37" i="3"/>
  <c r="AH44" i="3"/>
  <c r="AQ36" i="3"/>
  <c r="AP34" i="3"/>
  <c r="AD84" i="3"/>
  <c r="AM84" i="3" s="1"/>
  <c r="AP48" i="3"/>
  <c r="L54" i="3"/>
  <c r="AD52" i="3"/>
  <c r="AK52" i="3" s="1"/>
  <c r="AQ90" i="3"/>
  <c r="O50" i="3"/>
  <c r="AO56" i="3"/>
  <c r="AP70" i="3"/>
  <c r="AO78" i="3"/>
  <c r="O100" i="3"/>
  <c r="AQ72" i="3"/>
  <c r="AO32" i="3"/>
  <c r="AR42" i="3"/>
  <c r="R70" i="3"/>
  <c r="AG73" i="3"/>
  <c r="AO62" i="3"/>
  <c r="AQ42" i="3"/>
  <c r="AI51" i="3"/>
  <c r="AR56" i="3"/>
  <c r="AD40" i="3"/>
  <c r="AL40" i="3" s="1"/>
  <c r="L58" i="3"/>
  <c r="O62" i="3"/>
  <c r="L72" i="3"/>
  <c r="AI66" i="3"/>
  <c r="AP68" i="3"/>
  <c r="AR62" i="3"/>
  <c r="AI52" i="3"/>
  <c r="U50" i="3"/>
  <c r="AJ51" i="3" s="1"/>
  <c r="AD74" i="3"/>
  <c r="O94" i="3"/>
  <c r="AP88" i="3"/>
  <c r="AQ46" i="3"/>
  <c r="AD50" i="3"/>
  <c r="AQ82" i="3"/>
  <c r="AG65" i="3"/>
  <c r="AO36" i="3"/>
  <c r="AQ84" i="3"/>
  <c r="L70" i="3"/>
  <c r="L90" i="3"/>
  <c r="AQ56" i="3"/>
  <c r="AP78" i="3"/>
  <c r="AH41" i="3"/>
  <c r="AI40" i="3"/>
  <c r="AD66" i="3"/>
  <c r="AE66" i="3" s="1"/>
  <c r="AP92" i="3"/>
  <c r="L92" i="3"/>
  <c r="AH98" i="3"/>
  <c r="AI99" i="3"/>
  <c r="AR66" i="3"/>
  <c r="AP82" i="3"/>
  <c r="L82" i="3"/>
  <c r="AO82" i="3"/>
  <c r="AP90" i="3"/>
  <c r="R46" i="3"/>
  <c r="AH54" i="3"/>
  <c r="AI55" i="3"/>
  <c r="L96" i="3"/>
  <c r="AO42" i="3"/>
  <c r="O84" i="3"/>
  <c r="AI93" i="3"/>
  <c r="AH92" i="3"/>
  <c r="AH82" i="3"/>
  <c r="AI83" i="3"/>
  <c r="AH59" i="3"/>
  <c r="AI58" i="3"/>
  <c r="AH35" i="3"/>
  <c r="AI34" i="3"/>
  <c r="AQ16" i="3"/>
  <c r="AD20" i="3"/>
  <c r="AL20" i="3" s="1"/>
  <c r="AP26" i="3"/>
  <c r="R56" i="3"/>
  <c r="AF57" i="3"/>
  <c r="AG57" i="3" s="1"/>
  <c r="AR54" i="3"/>
  <c r="L48" i="3"/>
  <c r="AH101" i="3"/>
  <c r="AI100" i="3"/>
  <c r="AH36" i="3"/>
  <c r="AI37" i="3"/>
  <c r="AI41" i="3"/>
  <c r="AH40" i="3"/>
  <c r="AD72" i="3"/>
  <c r="AH49" i="3"/>
  <c r="AI48" i="3"/>
  <c r="AD68" i="3"/>
  <c r="AN68" i="3" s="1"/>
  <c r="AI77" i="3"/>
  <c r="AH76" i="3"/>
  <c r="AR90" i="3"/>
  <c r="AD98" i="3"/>
  <c r="AL98" i="3" s="1"/>
  <c r="U52" i="3"/>
  <c r="AQ66" i="3"/>
  <c r="AH94" i="3"/>
  <c r="AI95" i="3"/>
  <c r="U94" i="3"/>
  <c r="AH56" i="3"/>
  <c r="AI57" i="3"/>
  <c r="AR92" i="3"/>
  <c r="AP56" i="3"/>
  <c r="L56" i="3"/>
  <c r="AH75" i="3"/>
  <c r="AI74" i="3"/>
  <c r="O44" i="3"/>
  <c r="O86" i="3"/>
  <c r="AO86" i="3"/>
  <c r="AR94" i="3"/>
  <c r="R94" i="3"/>
  <c r="AO92" i="3"/>
  <c r="AH38" i="3"/>
  <c r="U38" i="3"/>
  <c r="AI39" i="3"/>
  <c r="AR78" i="3"/>
  <c r="R78" i="3"/>
  <c r="AH68" i="3"/>
  <c r="AI69" i="3"/>
  <c r="U68" i="3"/>
  <c r="AQ94" i="3"/>
  <c r="AD10" i="3"/>
  <c r="AL10" i="3" s="1"/>
  <c r="AD26" i="3"/>
  <c r="AK26" i="3" s="1"/>
  <c r="AP32" i="3"/>
  <c r="AG75" i="3"/>
  <c r="AG81" i="3"/>
  <c r="AI97" i="3"/>
  <c r="AG39" i="3"/>
  <c r="AH78" i="3"/>
  <c r="AI79" i="3"/>
  <c r="U78" i="3"/>
  <c r="AP36" i="3"/>
  <c r="L36" i="3"/>
  <c r="AI101" i="3"/>
  <c r="U100" i="3"/>
  <c r="AI67" i="3"/>
  <c r="AH66" i="3"/>
  <c r="U48" i="3"/>
  <c r="AH48" i="3"/>
  <c r="AI49" i="3"/>
  <c r="U98" i="3"/>
  <c r="AQ60" i="3"/>
  <c r="AF61" i="3"/>
  <c r="AG61" i="3" s="1"/>
  <c r="R66" i="3"/>
  <c r="AH43" i="3"/>
  <c r="AI42" i="3"/>
  <c r="AP50" i="3"/>
  <c r="AQ78" i="3"/>
  <c r="AQ64" i="3"/>
  <c r="AR98" i="3"/>
  <c r="R58" i="3"/>
  <c r="O72" i="3"/>
  <c r="L80" i="3"/>
  <c r="AD88" i="3"/>
  <c r="AP66" i="3"/>
  <c r="L66" i="3"/>
  <c r="AR72" i="3"/>
  <c r="R72" i="3"/>
  <c r="AR48" i="3"/>
  <c r="R48" i="3"/>
  <c r="AG79" i="3"/>
  <c r="AP100" i="3"/>
  <c r="U96" i="3"/>
  <c r="AJ97" i="3" s="1"/>
  <c r="AF85" i="3"/>
  <c r="AG85" i="3" s="1"/>
  <c r="AP54" i="3"/>
  <c r="AQ40" i="3"/>
  <c r="AI92" i="3"/>
  <c r="AH97" i="3"/>
  <c r="AI96" i="3"/>
  <c r="AO54" i="3"/>
  <c r="AR88" i="3"/>
  <c r="R88" i="3"/>
  <c r="AR50" i="3"/>
  <c r="O54" i="3"/>
  <c r="AD60" i="3"/>
  <c r="AD82" i="3"/>
  <c r="AL82" i="3" s="1"/>
  <c r="AQ88" i="3"/>
  <c r="AF89" i="3"/>
  <c r="AG89" i="3" s="1"/>
  <c r="AH72" i="3"/>
  <c r="AI73" i="3"/>
  <c r="AD86" i="3"/>
  <c r="L50" i="3"/>
  <c r="AH65" i="3"/>
  <c r="AI64" i="3"/>
  <c r="AO76" i="3"/>
  <c r="R92" i="3"/>
  <c r="AR52" i="3"/>
  <c r="AO66" i="3"/>
  <c r="AH88" i="3"/>
  <c r="AI89" i="3"/>
  <c r="AH63" i="3"/>
  <c r="AI62" i="3"/>
  <c r="AG95" i="3"/>
  <c r="L94" i="3"/>
  <c r="U92" i="3"/>
  <c r="AJ93" i="3" s="1"/>
  <c r="AI43" i="3"/>
  <c r="AH42" i="3"/>
  <c r="U88" i="3"/>
  <c r="AR44" i="3"/>
  <c r="R86" i="3"/>
  <c r="AQ48" i="3"/>
  <c r="O68" i="3"/>
  <c r="AP76" i="3"/>
  <c r="L76" i="3"/>
  <c r="U82" i="3"/>
  <c r="AP44" i="3"/>
  <c r="AO52" i="3"/>
  <c r="AO44" i="3"/>
  <c r="AH46" i="3"/>
  <c r="AI47" i="3"/>
  <c r="AR60" i="3"/>
  <c r="AO60" i="3"/>
  <c r="O90" i="3"/>
  <c r="AH85" i="3"/>
  <c r="AI84" i="3"/>
  <c r="AD38" i="3"/>
  <c r="AO38" i="3"/>
  <c r="U70" i="3"/>
  <c r="AJ70" i="3" s="1"/>
  <c r="AD78" i="3"/>
  <c r="AM78" i="3" s="1"/>
  <c r="AP94" i="3"/>
  <c r="AD58" i="3"/>
  <c r="AM58" i="3" s="1"/>
  <c r="U34" i="3"/>
  <c r="AJ34" i="3" s="1"/>
  <c r="AH91" i="3"/>
  <c r="AI90" i="3"/>
  <c r="AP60" i="3"/>
  <c r="L60" i="3"/>
  <c r="O46" i="3"/>
  <c r="L34" i="3"/>
  <c r="AH95" i="3"/>
  <c r="AI94" i="3"/>
  <c r="O48" i="3"/>
  <c r="AO90" i="3"/>
  <c r="AP52" i="3"/>
  <c r="L52" i="3"/>
  <c r="U58" i="3"/>
  <c r="AD80" i="3"/>
  <c r="AK80" i="3" s="1"/>
  <c r="AD56" i="3"/>
  <c r="AI76" i="3"/>
  <c r="AH77" i="3"/>
  <c r="AH81" i="3"/>
  <c r="AI80" i="3"/>
  <c r="O78" i="3"/>
  <c r="AO94" i="3"/>
  <c r="AF55" i="3"/>
  <c r="AG55" i="3" s="1"/>
  <c r="AQ54" i="3"/>
  <c r="AR82" i="3"/>
  <c r="AQ98" i="3"/>
  <c r="L86" i="3"/>
  <c r="AD92" i="3"/>
  <c r="AE92" i="3" s="1"/>
  <c r="AQ76" i="3"/>
  <c r="AD62" i="3"/>
  <c r="AL62" i="3" s="1"/>
  <c r="AG63" i="3"/>
  <c r="AI61" i="3"/>
  <c r="AH60" i="3"/>
  <c r="O40" i="3"/>
  <c r="AO40" i="3"/>
  <c r="AP42" i="3"/>
  <c r="AP46" i="3"/>
  <c r="L46" i="3"/>
  <c r="AQ52" i="3"/>
  <c r="AP98" i="3"/>
  <c r="L98" i="3"/>
  <c r="AH52" i="3"/>
  <c r="AI53" i="3"/>
  <c r="O70" i="3"/>
  <c r="AO70" i="3"/>
  <c r="AR46" i="3"/>
  <c r="AD54" i="3"/>
  <c r="AK54" i="3" s="1"/>
  <c r="U72" i="3"/>
  <c r="AH55" i="3"/>
  <c r="AI54" i="3"/>
  <c r="L62" i="3"/>
  <c r="AH69" i="3"/>
  <c r="AI68" i="3"/>
  <c r="AR76" i="3"/>
  <c r="R98" i="3"/>
  <c r="O36" i="3"/>
  <c r="AO98" i="3"/>
  <c r="AJ91" i="3"/>
  <c r="AJ90" i="3"/>
  <c r="AG91" i="3"/>
  <c r="AG53" i="3"/>
  <c r="AG69" i="3"/>
  <c r="AD16" i="3"/>
  <c r="AF16" i="3" s="1"/>
  <c r="AD32" i="3"/>
  <c r="AF32" i="3" s="1"/>
  <c r="AD6" i="3"/>
  <c r="AE6" i="3" s="1"/>
  <c r="AD22" i="3"/>
  <c r="AE22" i="3" s="1"/>
  <c r="AD28" i="3"/>
  <c r="AF28" i="3" s="1"/>
  <c r="AD12" i="3"/>
  <c r="AN12" i="3" s="1"/>
  <c r="AD18" i="3"/>
  <c r="AE18" i="3" s="1"/>
  <c r="AD8" i="3"/>
  <c r="AL8" i="3" s="1"/>
  <c r="AD24" i="3"/>
  <c r="AF24" i="3" s="1"/>
  <c r="AD14" i="3"/>
  <c r="AE14" i="3" s="1"/>
  <c r="AQ26" i="3"/>
  <c r="AD30" i="3"/>
  <c r="AE30" i="3" s="1"/>
  <c r="AH5" i="3"/>
  <c r="AI4" i="3"/>
  <c r="AQ4" i="3"/>
  <c r="AI9" i="3"/>
  <c r="AH8" i="3"/>
  <c r="AQ10" i="3"/>
  <c r="AF11" i="3"/>
  <c r="AG11" i="3" s="1"/>
  <c r="AO10" i="3"/>
  <c r="AH11" i="3"/>
  <c r="AI10" i="3"/>
  <c r="AP12" i="3"/>
  <c r="AR12" i="3"/>
  <c r="AH16" i="3"/>
  <c r="AI17" i="3"/>
  <c r="AQ18" i="3"/>
  <c r="AF19" i="3"/>
  <c r="AG19" i="3" s="1"/>
  <c r="AO18" i="3"/>
  <c r="AI18" i="3"/>
  <c r="AH19" i="3"/>
  <c r="AP20" i="3"/>
  <c r="AR20" i="3"/>
  <c r="AI25" i="3"/>
  <c r="AH24" i="3"/>
  <c r="AO26" i="3"/>
  <c r="AH27" i="3"/>
  <c r="AI26" i="3"/>
  <c r="AP28" i="3"/>
  <c r="AR28" i="3"/>
  <c r="AH32" i="3"/>
  <c r="AI33" i="3"/>
  <c r="AF17" i="3"/>
  <c r="AG17" i="3" s="1"/>
  <c r="AI7" i="3"/>
  <c r="AH6" i="3"/>
  <c r="AQ8" i="3"/>
  <c r="AO8" i="3"/>
  <c r="AI8" i="3"/>
  <c r="AH9" i="3"/>
  <c r="AP10" i="3"/>
  <c r="AR10" i="3"/>
  <c r="AH14" i="3"/>
  <c r="AI15" i="3"/>
  <c r="AO16" i="3"/>
  <c r="AH17" i="3"/>
  <c r="AI16" i="3"/>
  <c r="AP18" i="3"/>
  <c r="AR18" i="3"/>
  <c r="AH22" i="3"/>
  <c r="AI23" i="3"/>
  <c r="AF25" i="3"/>
  <c r="AG25" i="3" s="1"/>
  <c r="AQ24" i="3"/>
  <c r="AO24" i="3"/>
  <c r="AI24" i="3"/>
  <c r="AH25" i="3"/>
  <c r="AR26" i="3"/>
  <c r="AH30" i="3"/>
  <c r="AI31" i="3"/>
  <c r="AF33" i="3"/>
  <c r="AG33" i="3" s="1"/>
  <c r="AQ32" i="3"/>
  <c r="AH33" i="3"/>
  <c r="AI32" i="3"/>
  <c r="AF27" i="3"/>
  <c r="AG27" i="3" s="1"/>
  <c r="AI5" i="3"/>
  <c r="AH4" i="3"/>
  <c r="AD4" i="3"/>
  <c r="J14" i="10" s="1"/>
  <c r="AF7" i="3"/>
  <c r="AG7" i="3" s="1"/>
  <c r="AQ6" i="3"/>
  <c r="AO6" i="3"/>
  <c r="AI6" i="3"/>
  <c r="AH7" i="3"/>
  <c r="AP8" i="3"/>
  <c r="AR8" i="3"/>
  <c r="AH12" i="3"/>
  <c r="AI13" i="3"/>
  <c r="AQ14" i="3"/>
  <c r="AF15" i="3"/>
  <c r="AG15" i="3" s="1"/>
  <c r="AO14" i="3"/>
  <c r="AI14" i="3"/>
  <c r="AH15" i="3"/>
  <c r="AP16" i="3"/>
  <c r="AR16" i="3"/>
  <c r="AH20" i="3"/>
  <c r="AI21" i="3"/>
  <c r="AQ22" i="3"/>
  <c r="AO22" i="3"/>
  <c r="AI22" i="3"/>
  <c r="AH23" i="3"/>
  <c r="AP24" i="3"/>
  <c r="AR24" i="3"/>
  <c r="AH28" i="3"/>
  <c r="AI29" i="3"/>
  <c r="AQ30" i="3"/>
  <c r="AO30" i="3"/>
  <c r="AI30" i="3"/>
  <c r="AH31" i="3"/>
  <c r="AR32" i="3"/>
  <c r="AF9" i="3"/>
  <c r="AG9" i="3" s="1"/>
  <c r="AR4" i="3"/>
  <c r="AP4" i="3"/>
  <c r="AP6" i="3"/>
  <c r="AR6" i="3"/>
  <c r="AH10" i="3"/>
  <c r="AI11" i="3"/>
  <c r="AQ12" i="3"/>
  <c r="AO12" i="3"/>
  <c r="AH13" i="3"/>
  <c r="AI12" i="3"/>
  <c r="AP14" i="3"/>
  <c r="AR14" i="3"/>
  <c r="AH18" i="3"/>
  <c r="AI19" i="3"/>
  <c r="AQ20" i="3"/>
  <c r="AO20" i="3"/>
  <c r="AH21" i="3"/>
  <c r="AI20" i="3"/>
  <c r="AP22" i="3"/>
  <c r="AR22" i="3"/>
  <c r="AI27" i="3"/>
  <c r="AH26" i="3"/>
  <c r="AF29" i="3"/>
  <c r="AG29" i="3" s="1"/>
  <c r="AQ28" i="3"/>
  <c r="AO28" i="3"/>
  <c r="AI28" i="3"/>
  <c r="AH29" i="3"/>
  <c r="AP30" i="3"/>
  <c r="AR30" i="3"/>
  <c r="AF21" i="3"/>
  <c r="AG21" i="3" s="1"/>
  <c r="AF23" i="3"/>
  <c r="AG23" i="3" s="1"/>
  <c r="R12" i="6"/>
  <c r="R7" i="6"/>
  <c r="R18" i="6"/>
  <c r="Z20" i="6"/>
  <c r="V20" i="6"/>
  <c r="Q20" i="6"/>
  <c r="K20" i="6"/>
  <c r="R15" i="6"/>
  <c r="R10" i="6"/>
  <c r="R5" i="6"/>
  <c r="R4" i="6"/>
  <c r="R14" i="6"/>
  <c r="R9" i="6"/>
  <c r="R19" i="6"/>
  <c r="R13" i="6"/>
  <c r="R8" i="6"/>
  <c r="R11" i="6"/>
  <c r="R6" i="6"/>
  <c r="F20" i="6"/>
  <c r="U20" i="6"/>
  <c r="J20" i="6"/>
  <c r="X20" i="6"/>
  <c r="T20" i="6"/>
  <c r="N20" i="6"/>
  <c r="H20" i="6"/>
  <c r="Y20" i="6"/>
  <c r="P20" i="6"/>
  <c r="Z21" i="6"/>
  <c r="W20" i="6"/>
  <c r="S20" i="6"/>
  <c r="M20" i="6"/>
  <c r="G20" i="6"/>
  <c r="R21" i="6"/>
  <c r="K21" i="6"/>
  <c r="P21" i="6"/>
  <c r="W21" i="6"/>
  <c r="D20" i="8"/>
  <c r="J20" i="8" s="1"/>
  <c r="M21" i="6"/>
  <c r="Y21" i="6"/>
  <c r="F21" i="6"/>
  <c r="J21" i="6"/>
  <c r="S21" i="6"/>
  <c r="H21" i="6"/>
  <c r="U21" i="6"/>
  <c r="X21" i="6"/>
  <c r="N21" i="6"/>
  <c r="V21" i="6"/>
  <c r="Q21" i="6"/>
  <c r="T21" i="6"/>
  <c r="G21" i="6"/>
  <c r="L4" i="6"/>
  <c r="O4" i="6"/>
  <c r="U10" i="3"/>
  <c r="U18" i="3"/>
  <c r="U26" i="3"/>
  <c r="U4" i="3"/>
  <c r="J11" i="10" s="1"/>
  <c r="U12" i="3"/>
  <c r="U20" i="3"/>
  <c r="U28" i="3"/>
  <c r="U8" i="3"/>
  <c r="U16" i="3"/>
  <c r="U24" i="3"/>
  <c r="U32" i="3"/>
  <c r="U6" i="3"/>
  <c r="U14" i="3"/>
  <c r="U22" i="3"/>
  <c r="U30" i="3"/>
  <c r="O22" i="3"/>
  <c r="L6" i="3"/>
  <c r="L8" i="3"/>
  <c r="R10" i="3"/>
  <c r="L12" i="3"/>
  <c r="L20" i="3"/>
  <c r="L28" i="3"/>
  <c r="L30" i="3"/>
  <c r="R30" i="3"/>
  <c r="L32" i="3"/>
  <c r="O26" i="3"/>
  <c r="L18" i="3"/>
  <c r="O14" i="3"/>
  <c r="L26" i="3"/>
  <c r="L10" i="3"/>
  <c r="L14" i="3"/>
  <c r="R14" i="3"/>
  <c r="L16" i="3"/>
  <c r="R18" i="3"/>
  <c r="O30" i="3"/>
  <c r="O10" i="3"/>
  <c r="L22" i="3"/>
  <c r="R22" i="3"/>
  <c r="L24" i="3"/>
  <c r="R26" i="3"/>
  <c r="O18" i="3"/>
  <c r="O8" i="3"/>
  <c r="R12" i="3"/>
  <c r="O16" i="3"/>
  <c r="R20" i="3"/>
  <c r="O24" i="3"/>
  <c r="R28" i="3"/>
  <c r="O32" i="3"/>
  <c r="R8" i="3"/>
  <c r="O12" i="3"/>
  <c r="R16" i="3"/>
  <c r="O20" i="3"/>
  <c r="R24" i="3"/>
  <c r="O28" i="3"/>
  <c r="R32" i="3"/>
  <c r="O6" i="3"/>
  <c r="R6" i="3"/>
  <c r="O4" i="3"/>
  <c r="R4" i="3"/>
  <c r="L4" i="3"/>
  <c r="L14" i="8" l="1"/>
  <c r="N11" i="10"/>
  <c r="J13" i="10"/>
  <c r="N15" i="10"/>
  <c r="N14" i="10"/>
  <c r="N7" i="10"/>
  <c r="J15" i="10"/>
  <c r="J7" i="10"/>
  <c r="N12" i="10"/>
  <c r="J6" i="10"/>
  <c r="N13" i="10"/>
  <c r="J12" i="10"/>
  <c r="N6" i="10"/>
  <c r="O9" i="8"/>
  <c r="O17" i="8"/>
  <c r="L11" i="8"/>
  <c r="L9" i="8"/>
  <c r="O19" i="8"/>
  <c r="I19" i="8"/>
  <c r="L7" i="8"/>
  <c r="O7" i="8"/>
  <c r="L10" i="8"/>
  <c r="O13" i="8"/>
  <c r="L16" i="8"/>
  <c r="I12" i="8"/>
  <c r="I17" i="8"/>
  <c r="I7" i="8"/>
  <c r="AJ37" i="3"/>
  <c r="P24" i="4"/>
  <c r="L19" i="8"/>
  <c r="L12" i="8"/>
  <c r="L15" i="8"/>
  <c r="I13" i="8"/>
  <c r="O11" i="8"/>
  <c r="L5" i="8"/>
  <c r="I14" i="8"/>
  <c r="K20" i="8"/>
  <c r="Q20" i="8"/>
  <c r="G20" i="8"/>
  <c r="W20" i="8"/>
  <c r="T20" i="8"/>
  <c r="I16" i="8"/>
  <c r="O16" i="8"/>
  <c r="I8" i="8"/>
  <c r="O8" i="8"/>
  <c r="I6" i="8"/>
  <c r="F20" i="8"/>
  <c r="S20" i="8"/>
  <c r="P20" i="8"/>
  <c r="L8" i="8"/>
  <c r="Q13" i="4"/>
  <c r="G22" i="4"/>
  <c r="U20" i="8"/>
  <c r="Y20" i="8"/>
  <c r="M20" i="8"/>
  <c r="H20" i="8"/>
  <c r="X20" i="8"/>
  <c r="O10" i="8"/>
  <c r="O12" i="8"/>
  <c r="O15" i="8"/>
  <c r="I15" i="8"/>
  <c r="Z20" i="8"/>
  <c r="V20" i="8"/>
  <c r="N20" i="8"/>
  <c r="I10" i="8"/>
  <c r="O18" i="8"/>
  <c r="I18" i="8"/>
  <c r="L18" i="8"/>
  <c r="I11" i="8"/>
  <c r="O5" i="8"/>
  <c r="I5" i="8"/>
  <c r="O14" i="8"/>
  <c r="O6" i="8"/>
  <c r="I9" i="8"/>
  <c r="W9" i="4"/>
  <c r="Q18" i="4"/>
  <c r="K23" i="4"/>
  <c r="J16" i="4"/>
  <c r="V8" i="4"/>
  <c r="D13" i="4"/>
  <c r="S16" i="4"/>
  <c r="E15" i="4"/>
  <c r="T22" i="4"/>
  <c r="M14" i="4"/>
  <c r="W12" i="4"/>
  <c r="G12" i="4"/>
  <c r="S19" i="4"/>
  <c r="X24" i="4"/>
  <c r="F13" i="4"/>
  <c r="M11" i="4"/>
  <c r="J11" i="4"/>
  <c r="X16" i="4"/>
  <c r="H23" i="4"/>
  <c r="P16" i="4"/>
  <c r="R9" i="4"/>
  <c r="J23" i="4"/>
  <c r="W15" i="4"/>
  <c r="M13" i="4"/>
  <c r="X13" i="4"/>
  <c r="F14" i="4"/>
  <c r="V15" i="4"/>
  <c r="N11" i="4"/>
  <c r="S13" i="4"/>
  <c r="H13" i="4"/>
  <c r="X19" i="4"/>
  <c r="T13" i="4"/>
  <c r="N16" i="4"/>
  <c r="R12" i="4"/>
  <c r="F24" i="4"/>
  <c r="K13" i="4"/>
  <c r="X23" i="4"/>
  <c r="S14" i="4"/>
  <c r="E14" i="4"/>
  <c r="N13" i="4"/>
  <c r="Q15" i="4"/>
  <c r="Y19" i="4"/>
  <c r="T16" i="4"/>
  <c r="X12" i="4"/>
  <c r="S9" i="4"/>
  <c r="U12" i="4"/>
  <c r="H22" i="4"/>
  <c r="H12" i="4"/>
  <c r="J22" i="4"/>
  <c r="M16" i="4"/>
  <c r="T19" i="4"/>
  <c r="S12" i="4"/>
  <c r="Z11" i="4"/>
  <c r="G11" i="4"/>
  <c r="N18" i="4"/>
  <c r="Q22" i="4"/>
  <c r="S15" i="4"/>
  <c r="W11" i="4"/>
  <c r="R8" i="4"/>
  <c r="H24" i="4"/>
  <c r="D24" i="4"/>
  <c r="Z24" i="4"/>
  <c r="F9" i="4"/>
  <c r="M9" i="4"/>
  <c r="M19" i="4"/>
  <c r="D9" i="4"/>
  <c r="J15" i="4"/>
  <c r="P18" i="4"/>
  <c r="X15" i="4"/>
  <c r="W8" i="4"/>
  <c r="G19" i="4"/>
  <c r="K18" i="4"/>
  <c r="X18" i="4"/>
  <c r="J14" i="4"/>
  <c r="M15" i="4"/>
  <c r="F22" i="4"/>
  <c r="P19" i="4"/>
  <c r="F15" i="4"/>
  <c r="U22" i="4"/>
  <c r="S10" i="4"/>
  <c r="E19" i="4"/>
  <c r="E11" i="4"/>
  <c r="K16" i="4"/>
  <c r="N19" i="4"/>
  <c r="Q23" i="4"/>
  <c r="V18" i="4"/>
  <c r="Z14" i="4"/>
  <c r="U11" i="4"/>
  <c r="R19" i="4"/>
  <c r="Y8" i="4"/>
  <c r="H17" i="4"/>
  <c r="H9" i="4"/>
  <c r="K11" i="4"/>
  <c r="P8" i="4"/>
  <c r="V23" i="4"/>
  <c r="Z17" i="4"/>
  <c r="U14" i="4"/>
  <c r="Y10" i="4"/>
  <c r="W18" i="4"/>
  <c r="D19" i="4"/>
  <c r="G16" i="4"/>
  <c r="G8" i="4"/>
  <c r="N8" i="4"/>
  <c r="Q10" i="4"/>
  <c r="Z22" i="4"/>
  <c r="U17" i="4"/>
  <c r="Y13" i="4"/>
  <c r="T10" i="4"/>
  <c r="S24" i="4"/>
  <c r="M24" i="4"/>
  <c r="M23" i="4"/>
  <c r="P9" i="4"/>
  <c r="F16" i="4"/>
  <c r="Y22" i="4"/>
  <c r="F11" i="4"/>
  <c r="V19" i="4"/>
  <c r="U8" i="4"/>
  <c r="E18" i="4"/>
  <c r="E10" i="4"/>
  <c r="K12" i="4"/>
  <c r="N23" i="4"/>
  <c r="W23" i="4"/>
  <c r="R18" i="4"/>
  <c r="V14" i="4"/>
  <c r="Z10" i="4"/>
  <c r="X17" i="4"/>
  <c r="D22" i="4"/>
  <c r="H16" i="4"/>
  <c r="H8" i="4"/>
  <c r="M8" i="4"/>
  <c r="P10" i="4"/>
  <c r="R23" i="4"/>
  <c r="V17" i="4"/>
  <c r="Z13" i="4"/>
  <c r="U10" i="4"/>
  <c r="T17" i="4"/>
  <c r="D15" i="4"/>
  <c r="G15" i="4"/>
  <c r="J9" i="4"/>
  <c r="N10" i="4"/>
  <c r="Q12" i="4"/>
  <c r="V22" i="4"/>
  <c r="Z16" i="4"/>
  <c r="U13" i="4"/>
  <c r="Y9" i="4"/>
  <c r="U24" i="4"/>
  <c r="AJ61" i="3"/>
  <c r="N15" i="9"/>
  <c r="N9" i="9"/>
  <c r="N13" i="9"/>
  <c r="J13" i="9"/>
  <c r="V24" i="4"/>
  <c r="J22" i="9"/>
  <c r="G24" i="9" s="1"/>
  <c r="F23" i="4"/>
  <c r="J18" i="4"/>
  <c r="P17" i="4"/>
  <c r="P15" i="4"/>
  <c r="F12" i="4"/>
  <c r="M17" i="4"/>
  <c r="D10" i="4"/>
  <c r="D14" i="4"/>
  <c r="J10" i="4"/>
  <c r="P13" i="4"/>
  <c r="S18" i="4"/>
  <c r="Y12" i="4"/>
  <c r="D23" i="4"/>
  <c r="E23" i="4"/>
  <c r="E17" i="4"/>
  <c r="E13" i="4"/>
  <c r="E9" i="4"/>
  <c r="J19" i="4"/>
  <c r="K8" i="4"/>
  <c r="N15" i="4"/>
  <c r="Q9" i="4"/>
  <c r="Q17" i="4"/>
  <c r="S23" i="4"/>
  <c r="U19" i="4"/>
  <c r="W17" i="4"/>
  <c r="Y15" i="4"/>
  <c r="R14" i="4"/>
  <c r="T12" i="4"/>
  <c r="V10" i="4"/>
  <c r="X8" i="4"/>
  <c r="U16" i="4"/>
  <c r="R11" i="4"/>
  <c r="D16" i="4"/>
  <c r="H19" i="4"/>
  <c r="H15" i="4"/>
  <c r="H11" i="4"/>
  <c r="J8" i="4"/>
  <c r="K19" i="4"/>
  <c r="M10" i="4"/>
  <c r="O10" i="4" s="1"/>
  <c r="M18" i="4"/>
  <c r="P12" i="4"/>
  <c r="P22" i="4"/>
  <c r="W22" i="4"/>
  <c r="Y18" i="4"/>
  <c r="R17" i="4"/>
  <c r="T15" i="4"/>
  <c r="V13" i="4"/>
  <c r="X11" i="4"/>
  <c r="Z9" i="4"/>
  <c r="S8" i="4"/>
  <c r="Z15" i="4"/>
  <c r="W10" i="4"/>
  <c r="D11" i="4"/>
  <c r="G18" i="4"/>
  <c r="G14" i="4"/>
  <c r="G10" i="4"/>
  <c r="J13" i="4"/>
  <c r="K14" i="4"/>
  <c r="N12" i="4"/>
  <c r="N22" i="4"/>
  <c r="Q14" i="4"/>
  <c r="Y23" i="4"/>
  <c r="R22" i="4"/>
  <c r="T18" i="4"/>
  <c r="V16" i="4"/>
  <c r="X14" i="4"/>
  <c r="Z12" i="4"/>
  <c r="S11" i="4"/>
  <c r="U9" i="4"/>
  <c r="K24" i="4"/>
  <c r="W24" i="4"/>
  <c r="G24" i="4"/>
  <c r="T24" i="4"/>
  <c r="Q24" i="4"/>
  <c r="N17" i="9"/>
  <c r="N16" i="9"/>
  <c r="N22" i="9"/>
  <c r="F18" i="4"/>
  <c r="F17" i="4"/>
  <c r="K9" i="4"/>
  <c r="T23" i="4"/>
  <c r="D18" i="4"/>
  <c r="F8" i="4"/>
  <c r="P11" i="4"/>
  <c r="F10" i="4"/>
  <c r="F19" i="4"/>
  <c r="K17" i="4"/>
  <c r="P23" i="4"/>
  <c r="Y16" i="4"/>
  <c r="V11" i="4"/>
  <c r="D17" i="4"/>
  <c r="E22" i="4"/>
  <c r="E16" i="4"/>
  <c r="E12" i="4"/>
  <c r="E8" i="4"/>
  <c r="K22" i="4"/>
  <c r="L22" i="4" s="1"/>
  <c r="N9" i="4"/>
  <c r="N17" i="4"/>
  <c r="Q11" i="4"/>
  <c r="Q19" i="4"/>
  <c r="X22" i="4"/>
  <c r="Z18" i="4"/>
  <c r="S17" i="4"/>
  <c r="U15" i="4"/>
  <c r="W13" i="4"/>
  <c r="Y11" i="4"/>
  <c r="R10" i="4"/>
  <c r="T8" i="4"/>
  <c r="R15" i="4"/>
  <c r="X9" i="4"/>
  <c r="D12" i="4"/>
  <c r="H18" i="4"/>
  <c r="H14" i="4"/>
  <c r="H10" i="4"/>
  <c r="J12" i="4"/>
  <c r="L12" i="4" s="1"/>
  <c r="K15" i="4"/>
  <c r="M12" i="4"/>
  <c r="M22" i="4"/>
  <c r="P14" i="4"/>
  <c r="Z23" i="4"/>
  <c r="S22" i="4"/>
  <c r="U18" i="4"/>
  <c r="W16" i="4"/>
  <c r="Y14" i="4"/>
  <c r="R13" i="4"/>
  <c r="T11" i="4"/>
  <c r="V9" i="4"/>
  <c r="Z19" i="4"/>
  <c r="W14" i="4"/>
  <c r="T9" i="4"/>
  <c r="G23" i="4"/>
  <c r="G17" i="4"/>
  <c r="G13" i="4"/>
  <c r="I13" i="4" s="1"/>
  <c r="G9" i="4"/>
  <c r="J17" i="4"/>
  <c r="L17" i="4" s="1"/>
  <c r="K10" i="4"/>
  <c r="N14" i="4"/>
  <c r="O14" i="4" s="1"/>
  <c r="Q8" i="4"/>
  <c r="Q16" i="4"/>
  <c r="U23" i="4"/>
  <c r="W19" i="4"/>
  <c r="Y17" i="4"/>
  <c r="R16" i="4"/>
  <c r="T14" i="4"/>
  <c r="V12" i="4"/>
  <c r="X10" i="4"/>
  <c r="Z8" i="4"/>
  <c r="N24" i="4"/>
  <c r="Y24" i="4"/>
  <c r="J24" i="4"/>
  <c r="L24" i="4" s="1"/>
  <c r="J12" i="9"/>
  <c r="J21" i="9"/>
  <c r="F24" i="9" s="1"/>
  <c r="N18" i="9"/>
  <c r="N20" i="9"/>
  <c r="N8" i="9"/>
  <c r="N19" i="9"/>
  <c r="N21" i="9"/>
  <c r="E9" i="9"/>
  <c r="F16" i="9"/>
  <c r="D20" i="9"/>
  <c r="D12" i="9"/>
  <c r="G16" i="9"/>
  <c r="G23" i="9"/>
  <c r="G15" i="9"/>
  <c r="G10" i="9"/>
  <c r="F23" i="9"/>
  <c r="F15" i="9"/>
  <c r="G14" i="9"/>
  <c r="E21" i="9"/>
  <c r="E13" i="9"/>
  <c r="G8" i="9"/>
  <c r="D17" i="9"/>
  <c r="D9" i="9"/>
  <c r="D8" i="9"/>
  <c r="G20" i="9"/>
  <c r="E20" i="9"/>
  <c r="D18" i="9"/>
  <c r="D10" i="9"/>
  <c r="F18" i="9"/>
  <c r="G21" i="9"/>
  <c r="G13" i="9"/>
  <c r="F22" i="9"/>
  <c r="F21" i="9"/>
  <c r="F13" i="9"/>
  <c r="F12" i="9"/>
  <c r="E19" i="9"/>
  <c r="E11" i="9"/>
  <c r="D23" i="9"/>
  <c r="D15" i="9"/>
  <c r="F8" i="9"/>
  <c r="E18" i="9"/>
  <c r="G12" i="9"/>
  <c r="E10" i="9"/>
  <c r="D16" i="9"/>
  <c r="G22" i="9"/>
  <c r="E22" i="9"/>
  <c r="G19" i="9"/>
  <c r="G11" i="9"/>
  <c r="F10" i="9"/>
  <c r="F19" i="9"/>
  <c r="F11" i="9"/>
  <c r="E16" i="9"/>
  <c r="E17" i="9"/>
  <c r="E8" i="9"/>
  <c r="D21" i="9"/>
  <c r="D13" i="9"/>
  <c r="B1" i="9"/>
  <c r="N7" i="9"/>
  <c r="F20" i="9"/>
  <c r="D22" i="9"/>
  <c r="D14" i="9"/>
  <c r="G18" i="9"/>
  <c r="E12" i="9"/>
  <c r="G17" i="9"/>
  <c r="G9" i="9"/>
  <c r="E14" i="9"/>
  <c r="F17" i="9"/>
  <c r="F9" i="9"/>
  <c r="E23" i="9"/>
  <c r="E15" i="9"/>
  <c r="F14" i="9"/>
  <c r="D19" i="9"/>
  <c r="D11" i="9"/>
  <c r="D8" i="4"/>
  <c r="D20" i="4"/>
  <c r="R20" i="4"/>
  <c r="T20" i="4"/>
  <c r="E20" i="4"/>
  <c r="N21" i="4"/>
  <c r="V20" i="4"/>
  <c r="W20" i="4"/>
  <c r="H20" i="4"/>
  <c r="Y21" i="4"/>
  <c r="J21" i="4"/>
  <c r="D21" i="4"/>
  <c r="Z20" i="4"/>
  <c r="E21" i="4"/>
  <c r="M20" i="4"/>
  <c r="V21" i="4"/>
  <c r="G21" i="4"/>
  <c r="H21" i="4"/>
  <c r="P20" i="4"/>
  <c r="B1" i="4"/>
  <c r="R21" i="4"/>
  <c r="T21" i="4"/>
  <c r="K21" i="4"/>
  <c r="M21" i="4"/>
  <c r="U20" i="4"/>
  <c r="F20" i="4"/>
  <c r="W21" i="4"/>
  <c r="P21" i="4"/>
  <c r="X20" i="4"/>
  <c r="Q20" i="4"/>
  <c r="Z21" i="4"/>
  <c r="S20" i="4"/>
  <c r="K20" i="4"/>
  <c r="J20" i="4"/>
  <c r="S21" i="4"/>
  <c r="U21" i="4"/>
  <c r="F21" i="4"/>
  <c r="N20" i="4"/>
  <c r="G20" i="4"/>
  <c r="X21" i="4"/>
  <c r="Q21" i="4"/>
  <c r="Y20" i="4"/>
  <c r="J20" i="9"/>
  <c r="E24" i="9" s="1"/>
  <c r="J19" i="9"/>
  <c r="D24" i="9" s="1"/>
  <c r="N12" i="9"/>
  <c r="Z16" i="6"/>
  <c r="AF44" i="3"/>
  <c r="AK12" i="3"/>
  <c r="AM76" i="3"/>
  <c r="AJ103" i="3"/>
  <c r="AJ56" i="3"/>
  <c r="AJ54" i="3"/>
  <c r="I4" i="8"/>
  <c r="L4" i="8"/>
  <c r="AL48" i="3"/>
  <c r="AM44" i="3"/>
  <c r="AJ81" i="3"/>
  <c r="AJ41" i="3"/>
  <c r="AJ74" i="3"/>
  <c r="AN96" i="3"/>
  <c r="AF76" i="3"/>
  <c r="AN102" i="3"/>
  <c r="AJ67" i="3"/>
  <c r="AK76" i="3"/>
  <c r="AF102" i="3"/>
  <c r="AK94" i="3"/>
  <c r="AN34" i="3"/>
  <c r="AJ50" i="3"/>
  <c r="AF94" i="3"/>
  <c r="AF100" i="3"/>
  <c r="AM96" i="3"/>
  <c r="AL100" i="3"/>
  <c r="AE102" i="3"/>
  <c r="AG102" i="3" s="1"/>
  <c r="AE96" i="3"/>
  <c r="AG96" i="3" s="1"/>
  <c r="AK100" i="3"/>
  <c r="AK96" i="3"/>
  <c r="AL96" i="3"/>
  <c r="AK102" i="3"/>
  <c r="AE100" i="3"/>
  <c r="AJ45" i="3"/>
  <c r="AJ86" i="3"/>
  <c r="AL36" i="3"/>
  <c r="AJ65" i="3"/>
  <c r="AN94" i="3"/>
  <c r="AE70" i="3"/>
  <c r="AE34" i="3"/>
  <c r="AN100" i="3"/>
  <c r="AE48" i="3"/>
  <c r="AK70" i="3"/>
  <c r="AK42" i="3"/>
  <c r="AL42" i="3"/>
  <c r="AL44" i="3"/>
  <c r="AE44" i="3"/>
  <c r="AM42" i="3"/>
  <c r="AL102" i="3"/>
  <c r="AJ84" i="3"/>
  <c r="AN48" i="3"/>
  <c r="AF70" i="3"/>
  <c r="AK90" i="3"/>
  <c r="AJ63" i="3"/>
  <c r="AN70" i="3"/>
  <c r="AE94" i="3"/>
  <c r="AJ43" i="3"/>
  <c r="AK44" i="3"/>
  <c r="AE64" i="3"/>
  <c r="AL64" i="3"/>
  <c r="AL70" i="3"/>
  <c r="AF90" i="3"/>
  <c r="AL94" i="3"/>
  <c r="AL90" i="3"/>
  <c r="AM20" i="3"/>
  <c r="AM66" i="3"/>
  <c r="AJ71" i="3"/>
  <c r="AK36" i="3"/>
  <c r="AK46" i="3"/>
  <c r="AL34" i="3"/>
  <c r="AN64" i="3"/>
  <c r="AJ47" i="3"/>
  <c r="AN90" i="3"/>
  <c r="AN46" i="3"/>
  <c r="AF48" i="3"/>
  <c r="AF42" i="3"/>
  <c r="AE42" i="3"/>
  <c r="AK34" i="3"/>
  <c r="AF34" i="3"/>
  <c r="AK64" i="3"/>
  <c r="AF64" i="3"/>
  <c r="AK48" i="3"/>
  <c r="AE90" i="3"/>
  <c r="AN78" i="3"/>
  <c r="AL76" i="3"/>
  <c r="AE76" i="3"/>
  <c r="AE16" i="3"/>
  <c r="AG16" i="3" s="1"/>
  <c r="AL12" i="3"/>
  <c r="AJ92" i="3"/>
  <c r="AM36" i="3"/>
  <c r="AL46" i="3"/>
  <c r="AJ76" i="3"/>
  <c r="AF36" i="3"/>
  <c r="AG36" i="3" s="1"/>
  <c r="AN52" i="3"/>
  <c r="AN20" i="3"/>
  <c r="AF20" i="3"/>
  <c r="AK20" i="3"/>
  <c r="AE26" i="3"/>
  <c r="AK16" i="3"/>
  <c r="AN16" i="3"/>
  <c r="AL16" i="3"/>
  <c r="AL26" i="3"/>
  <c r="AM16" i="3"/>
  <c r="AF22" i="3"/>
  <c r="AG22" i="3" s="1"/>
  <c r="AM12" i="3"/>
  <c r="AF12" i="3"/>
  <c r="AE12" i="3"/>
  <c r="AF10" i="3"/>
  <c r="AK8" i="3"/>
  <c r="AL30" i="3"/>
  <c r="AF30" i="3"/>
  <c r="AG30" i="3" s="1"/>
  <c r="AE8" i="3"/>
  <c r="AE20" i="3"/>
  <c r="AF26" i="3"/>
  <c r="AM24" i="3"/>
  <c r="AL18" i="3"/>
  <c r="AJ96" i="3"/>
  <c r="AN36" i="3"/>
  <c r="AL52" i="3"/>
  <c r="AM4" i="3"/>
  <c r="AM30" i="3"/>
  <c r="AM26" i="3"/>
  <c r="AN92" i="3"/>
  <c r="AF92" i="3"/>
  <c r="AG92" i="3" s="1"/>
  <c r="AN82" i="3"/>
  <c r="AM52" i="3"/>
  <c r="D21" i="8"/>
  <c r="L4" i="10"/>
  <c r="AN26" i="3"/>
  <c r="AE62" i="3"/>
  <c r="AM92" i="3"/>
  <c r="AF4" i="3"/>
  <c r="J8" i="9"/>
  <c r="AL92" i="3"/>
  <c r="AG5" i="3"/>
  <c r="N11" i="9" s="1"/>
  <c r="N10" i="9"/>
  <c r="AF78" i="3"/>
  <c r="AM98" i="3"/>
  <c r="AN54" i="3"/>
  <c r="AE50" i="3"/>
  <c r="AL50" i="3"/>
  <c r="AK50" i="3"/>
  <c r="AM50" i="3"/>
  <c r="AF50" i="3"/>
  <c r="AK18" i="3"/>
  <c r="AK62" i="3"/>
  <c r="AF40" i="3"/>
  <c r="AE40" i="3"/>
  <c r="AE84" i="3"/>
  <c r="AN28" i="3"/>
  <c r="AM28" i="3"/>
  <c r="AF18" i="3"/>
  <c r="AG18" i="3" s="1"/>
  <c r="AL24" i="3"/>
  <c r="AK30" i="3"/>
  <c r="AM62" i="3"/>
  <c r="AN62" i="3"/>
  <c r="AM46" i="3"/>
  <c r="AE46" i="3"/>
  <c r="AG46" i="3" s="1"/>
  <c r="AE10" i="3"/>
  <c r="AF84" i="3"/>
  <c r="AL84" i="3"/>
  <c r="AN40" i="3"/>
  <c r="AM40" i="3"/>
  <c r="AN84" i="3"/>
  <c r="AF62" i="3"/>
  <c r="AL74" i="3"/>
  <c r="AN74" i="3"/>
  <c r="AF74" i="3"/>
  <c r="AM74" i="3"/>
  <c r="AE74" i="3"/>
  <c r="AM18" i="3"/>
  <c r="AK84" i="3"/>
  <c r="AK78" i="3"/>
  <c r="AF52" i="3"/>
  <c r="AE52" i="3"/>
  <c r="AK74" i="3"/>
  <c r="AE32" i="3"/>
  <c r="AG32" i="3" s="1"/>
  <c r="AM10" i="3"/>
  <c r="AL78" i="3"/>
  <c r="AE78" i="3"/>
  <c r="AK40" i="3"/>
  <c r="AN50" i="3"/>
  <c r="AK24" i="3"/>
  <c r="AK28" i="3"/>
  <c r="AM54" i="3"/>
  <c r="AF54" i="3"/>
  <c r="AE54" i="3"/>
  <c r="AJ82" i="3"/>
  <c r="AJ83" i="3"/>
  <c r="AJ88" i="3"/>
  <c r="AJ89" i="3"/>
  <c r="AJ49" i="3"/>
  <c r="AJ48" i="3"/>
  <c r="AJ72" i="3"/>
  <c r="AJ73" i="3"/>
  <c r="AL58" i="3"/>
  <c r="AE58" i="3"/>
  <c r="AN88" i="3"/>
  <c r="AF88" i="3"/>
  <c r="AM88" i="3"/>
  <c r="AE88" i="3"/>
  <c r="AK88" i="3"/>
  <c r="AL88" i="3"/>
  <c r="AJ69" i="3"/>
  <c r="AJ68" i="3"/>
  <c r="AK68" i="3"/>
  <c r="AE68" i="3"/>
  <c r="AF68" i="3"/>
  <c r="AM68" i="3"/>
  <c r="AL68" i="3"/>
  <c r="AE28" i="3"/>
  <c r="AG28" i="3" s="1"/>
  <c r="AN22" i="3"/>
  <c r="AM22" i="3"/>
  <c r="AK92" i="3"/>
  <c r="AN58" i="3"/>
  <c r="AK82" i="3"/>
  <c r="AF82" i="3"/>
  <c r="AM82" i="3"/>
  <c r="AE82" i="3"/>
  <c r="AJ78" i="3"/>
  <c r="AJ79" i="3"/>
  <c r="AE24" i="3"/>
  <c r="AG24" i="3" s="1"/>
  <c r="AJ35" i="3"/>
  <c r="AM56" i="3"/>
  <c r="AF56" i="3"/>
  <c r="AN56" i="3"/>
  <c r="AK56" i="3"/>
  <c r="AL60" i="3"/>
  <c r="AE60" i="3"/>
  <c r="AN60" i="3"/>
  <c r="AF60" i="3"/>
  <c r="AM60" i="3"/>
  <c r="AK60" i="3"/>
  <c r="AJ52" i="3"/>
  <c r="AJ53" i="3"/>
  <c r="AN72" i="3"/>
  <c r="AF72" i="3"/>
  <c r="AE72" i="3"/>
  <c r="AK72" i="3"/>
  <c r="AM72" i="3"/>
  <c r="AL22" i="3"/>
  <c r="AN10" i="3"/>
  <c r="AN80" i="3"/>
  <c r="AF80" i="3"/>
  <c r="AE80" i="3"/>
  <c r="AL80" i="3"/>
  <c r="AM80" i="3"/>
  <c r="AN98" i="3"/>
  <c r="AK98" i="3"/>
  <c r="AF98" i="3"/>
  <c r="AE98" i="3"/>
  <c r="AK10" i="3"/>
  <c r="AN66" i="3"/>
  <c r="AK66" i="3"/>
  <c r="AF66" i="3"/>
  <c r="AG66" i="3" s="1"/>
  <c r="AL66" i="3"/>
  <c r="AE56" i="3"/>
  <c r="AK4" i="3"/>
  <c r="AL28" i="3"/>
  <c r="AN24" i="3"/>
  <c r="AK58" i="3"/>
  <c r="AL72" i="3"/>
  <c r="AL54" i="3"/>
  <c r="AN86" i="3"/>
  <c r="AK86" i="3"/>
  <c r="AF86" i="3"/>
  <c r="AM86" i="3"/>
  <c r="AL86" i="3"/>
  <c r="AE86" i="3"/>
  <c r="AL56" i="3"/>
  <c r="AJ98" i="3"/>
  <c r="AJ99" i="3"/>
  <c r="AJ101" i="3"/>
  <c r="AJ100" i="3"/>
  <c r="AF58" i="3"/>
  <c r="AJ59" i="3"/>
  <c r="AJ58" i="3"/>
  <c r="AL38" i="3"/>
  <c r="AM38" i="3"/>
  <c r="AE38" i="3"/>
  <c r="AN38" i="3"/>
  <c r="AK38" i="3"/>
  <c r="AF38" i="3"/>
  <c r="AJ39" i="3"/>
  <c r="AJ38" i="3"/>
  <c r="AJ94" i="3"/>
  <c r="AJ95" i="3"/>
  <c r="AM8" i="3"/>
  <c r="AF14" i="3"/>
  <c r="AG14" i="3" s="1"/>
  <c r="AL14" i="3"/>
  <c r="AN8" i="3"/>
  <c r="AK22" i="3"/>
  <c r="AF8" i="3"/>
  <c r="AF6" i="3"/>
  <c r="AG6" i="3" s="1"/>
  <c r="AK14" i="3"/>
  <c r="AN32" i="3"/>
  <c r="AL32" i="3"/>
  <c r="AK6" i="3"/>
  <c r="AM32" i="3"/>
  <c r="AK32" i="3"/>
  <c r="AM6" i="3"/>
  <c r="AN14" i="3"/>
  <c r="AN6" i="3"/>
  <c r="AL6" i="3"/>
  <c r="AN18" i="3"/>
  <c r="AN30" i="3"/>
  <c r="AM14" i="3"/>
  <c r="AE4" i="3"/>
  <c r="AJ15" i="3"/>
  <c r="AJ14" i="3"/>
  <c r="AJ12" i="3"/>
  <c r="AJ13" i="3"/>
  <c r="AJ9" i="3"/>
  <c r="AJ8" i="3"/>
  <c r="AL4" i="3"/>
  <c r="J16" i="9" s="1"/>
  <c r="AJ31" i="3"/>
  <c r="AJ30" i="3"/>
  <c r="AJ32" i="3"/>
  <c r="AJ33" i="3"/>
  <c r="AJ29" i="3"/>
  <c r="AJ28" i="3"/>
  <c r="AJ26" i="3"/>
  <c r="AJ27" i="3"/>
  <c r="AJ16" i="3"/>
  <c r="AJ17" i="3"/>
  <c r="AJ10" i="3"/>
  <c r="AJ11" i="3"/>
  <c r="AJ6" i="3"/>
  <c r="AJ7" i="3"/>
  <c r="AJ4" i="3"/>
  <c r="AJ5" i="3"/>
  <c r="N14" i="9" s="1"/>
  <c r="AJ23" i="3"/>
  <c r="AJ22" i="3"/>
  <c r="AJ24" i="3"/>
  <c r="AJ25" i="3"/>
  <c r="AJ20" i="3"/>
  <c r="AJ21" i="3"/>
  <c r="AJ18" i="3"/>
  <c r="AJ19" i="3"/>
  <c r="AN4" i="3"/>
  <c r="J18" i="9" s="1"/>
  <c r="O20" i="6"/>
  <c r="L20" i="6"/>
  <c r="I20" i="6"/>
  <c r="R20" i="6"/>
  <c r="Y25" i="4"/>
  <c r="W25" i="4"/>
  <c r="U25" i="4"/>
  <c r="S25" i="4"/>
  <c r="Q25" i="4"/>
  <c r="N25" i="4"/>
  <c r="K25" i="4"/>
  <c r="H25" i="4"/>
  <c r="F25" i="4"/>
  <c r="Z25" i="4"/>
  <c r="X25" i="4"/>
  <c r="V25" i="4"/>
  <c r="T25" i="4"/>
  <c r="R25" i="4"/>
  <c r="P25" i="4"/>
  <c r="M25" i="4"/>
  <c r="J25" i="4"/>
  <c r="G25" i="4"/>
  <c r="D25" i="4"/>
  <c r="R24" i="4"/>
  <c r="O21" i="6"/>
  <c r="I21" i="6"/>
  <c r="L21" i="6"/>
  <c r="I12" i="4" l="1"/>
  <c r="J8" i="10"/>
  <c r="N8" i="10"/>
  <c r="O13" i="4"/>
  <c r="O17" i="4"/>
  <c r="I18" i="4"/>
  <c r="I19" i="4"/>
  <c r="I17" i="4"/>
  <c r="L15" i="4"/>
  <c r="L9" i="4"/>
  <c r="O15" i="4"/>
  <c r="L16" i="4"/>
  <c r="L14" i="4"/>
  <c r="L23" i="4"/>
  <c r="I11" i="4"/>
  <c r="O16" i="4"/>
  <c r="I15" i="4"/>
  <c r="L19" i="4"/>
  <c r="O18" i="4"/>
  <c r="L11" i="4"/>
  <c r="L18" i="4"/>
  <c r="O22" i="4"/>
  <c r="O23" i="4"/>
  <c r="I22" i="4"/>
  <c r="I23" i="4"/>
  <c r="AG76" i="3"/>
  <c r="I16" i="4"/>
  <c r="O19" i="4"/>
  <c r="J5" i="10"/>
  <c r="N5" i="10"/>
  <c r="Z21" i="8"/>
  <c r="G21" i="8"/>
  <c r="K21" i="8"/>
  <c r="N21" i="8"/>
  <c r="H21" i="8"/>
  <c r="V21" i="8"/>
  <c r="Y21" i="8"/>
  <c r="F21" i="8"/>
  <c r="M21" i="8"/>
  <c r="Q21" i="8"/>
  <c r="J21" i="8"/>
  <c r="P21" i="8"/>
  <c r="W21" i="8"/>
  <c r="S21" i="8"/>
  <c r="U21" i="8"/>
  <c r="T21" i="8"/>
  <c r="X21" i="8"/>
  <c r="O11" i="4"/>
  <c r="O8" i="4"/>
  <c r="I9" i="4"/>
  <c r="AG44" i="3"/>
  <c r="O9" i="4"/>
  <c r="L13" i="4"/>
  <c r="I8" i="4"/>
  <c r="I24" i="4"/>
  <c r="O24" i="4"/>
  <c r="L10" i="4"/>
  <c r="O21" i="4"/>
  <c r="I10" i="4"/>
  <c r="O12" i="4"/>
  <c r="I14" i="4"/>
  <c r="L8" i="4"/>
  <c r="L20" i="4"/>
  <c r="I20" i="4"/>
  <c r="I21" i="4"/>
  <c r="O20" i="4"/>
  <c r="L21" i="4"/>
  <c r="J10" i="9"/>
  <c r="J17" i="9"/>
  <c r="J14" i="9"/>
  <c r="J15" i="9"/>
  <c r="AG8" i="3"/>
  <c r="AG34" i="3"/>
  <c r="AG94" i="3"/>
  <c r="AG100" i="3"/>
  <c r="AG62" i="3"/>
  <c r="AG10" i="3"/>
  <c r="AG70" i="3"/>
  <c r="AG64" i="3"/>
  <c r="AG90" i="3"/>
  <c r="AG48" i="3"/>
  <c r="AG42" i="3"/>
  <c r="AG12" i="3"/>
  <c r="AG26" i="3"/>
  <c r="AG20" i="3"/>
  <c r="AG78" i="3"/>
  <c r="AG40" i="3"/>
  <c r="AG56" i="3"/>
  <c r="AG52" i="3"/>
  <c r="AG4" i="3"/>
  <c r="J11" i="9" s="1"/>
  <c r="J9" i="9"/>
  <c r="AG84" i="3"/>
  <c r="AG74" i="3"/>
  <c r="AG50" i="3"/>
  <c r="AG80" i="3"/>
  <c r="AG82" i="3"/>
  <c r="AG38" i="3"/>
  <c r="AG88" i="3"/>
  <c r="AG98" i="3"/>
  <c r="AG72" i="3"/>
  <c r="AG54" i="3"/>
  <c r="AG68" i="3"/>
  <c r="AG60" i="3"/>
  <c r="AG58" i="3"/>
  <c r="AG86" i="3"/>
  <c r="L20" i="8"/>
  <c r="I20" i="8"/>
  <c r="L25" i="4"/>
  <c r="O25" i="4"/>
  <c r="I25" i="4"/>
  <c r="O20" i="8"/>
  <c r="L21" i="8" l="1"/>
  <c r="O21" i="8"/>
  <c r="I21" i="8"/>
</calcChain>
</file>

<file path=xl/sharedStrings.xml><?xml version="1.0" encoding="utf-8"?>
<sst xmlns="http://schemas.openxmlformats.org/spreadsheetml/2006/main" count="259" uniqueCount="82">
  <si>
    <t>Equipos</t>
  </si>
  <si>
    <t>#</t>
  </si>
  <si>
    <t>Minutos</t>
  </si>
  <si>
    <t>Segundos</t>
  </si>
  <si>
    <t>Puntos</t>
  </si>
  <si>
    <t>2P A</t>
  </si>
  <si>
    <t>2P I</t>
  </si>
  <si>
    <t>3P A</t>
  </si>
  <si>
    <t>3P I</t>
  </si>
  <si>
    <t>TL A</t>
  </si>
  <si>
    <t>TL I</t>
  </si>
  <si>
    <t>2P%</t>
  </si>
  <si>
    <t>3P%</t>
  </si>
  <si>
    <t>TL%</t>
  </si>
  <si>
    <t>RebDef</t>
  </si>
  <si>
    <t>RebOf</t>
  </si>
  <si>
    <t>RebTot</t>
  </si>
  <si>
    <t>As</t>
  </si>
  <si>
    <t>Rec</t>
  </si>
  <si>
    <t>Per</t>
  </si>
  <si>
    <t>TapCom</t>
  </si>
  <si>
    <t>TapRec</t>
  </si>
  <si>
    <t>FaltCom</t>
  </si>
  <si>
    <t>FalRec</t>
  </si>
  <si>
    <t>Val</t>
  </si>
  <si>
    <t>Fecha</t>
  </si>
  <si>
    <t>Jornada</t>
  </si>
  <si>
    <t>Rival</t>
  </si>
  <si>
    <t>Equipo</t>
  </si>
  <si>
    <t>Hora</t>
  </si>
  <si>
    <t>Estadio</t>
  </si>
  <si>
    <t>Jugador</t>
  </si>
  <si>
    <t>Titular</t>
  </si>
  <si>
    <t>Estadios</t>
  </si>
  <si>
    <t>Condición</t>
  </si>
  <si>
    <t>Jornadas</t>
  </si>
  <si>
    <t>-</t>
  </si>
  <si>
    <t>PJ</t>
  </si>
  <si>
    <t>SumMinSeg</t>
  </si>
  <si>
    <t>Rivales</t>
  </si>
  <si>
    <t>Torneo:</t>
  </si>
  <si>
    <t>Temporada:</t>
  </si>
  <si>
    <t>Torneo</t>
  </si>
  <si>
    <t>Jugadores</t>
  </si>
  <si>
    <t>3p/FG%</t>
  </si>
  <si>
    <t>eFG%</t>
  </si>
  <si>
    <t>TS%</t>
  </si>
  <si>
    <t>FT%</t>
  </si>
  <si>
    <t>Posesiones</t>
  </si>
  <si>
    <t>Eficiencia Ofensiva</t>
  </si>
  <si>
    <t>Eficiencia Defensiva</t>
  </si>
  <si>
    <t>Net Rating</t>
  </si>
  <si>
    <t>% Rebotes Defensivos</t>
  </si>
  <si>
    <t>% Rebotes Ofensivos</t>
  </si>
  <si>
    <t>% Rebotes Totales</t>
  </si>
  <si>
    <t>% Asistencias</t>
  </si>
  <si>
    <t>% Pérdidas</t>
  </si>
  <si>
    <t>% Robos</t>
  </si>
  <si>
    <t>% Bloqueos</t>
  </si>
  <si>
    <t>3p/FG</t>
  </si>
  <si>
    <t>Club Sportivo</t>
  </si>
  <si>
    <t>Pedro</t>
  </si>
  <si>
    <t>Leonardo</t>
  </si>
  <si>
    <t>Fausto</t>
  </si>
  <si>
    <t>Sebastian</t>
  </si>
  <si>
    <t>Juan Manuel</t>
  </si>
  <si>
    <t>Agustin</t>
  </si>
  <si>
    <t>Tomas</t>
  </si>
  <si>
    <t>Facundo</t>
  </si>
  <si>
    <t>Eugenio</t>
  </si>
  <si>
    <t>Nicolás</t>
  </si>
  <si>
    <t>Federico</t>
  </si>
  <si>
    <t>Matias</t>
  </si>
  <si>
    <t>Lautaro</t>
  </si>
  <si>
    <t>Nahuel</t>
  </si>
  <si>
    <t>Lucas</t>
  </si>
  <si>
    <t>Fernando</t>
  </si>
  <si>
    <t>Máximo 16 jugadores</t>
  </si>
  <si>
    <t>En el siguiente link podrás descargar este archivo y ver las instrucciones sobre cómo completarlo.</t>
  </si>
  <si>
    <t>Link al Video con el paso a paso:</t>
  </si>
  <si>
    <t>https://entrenadordebasquet.com/como-llevar-las-estadisticas-de-tu-equipo-de-basquet</t>
  </si>
  <si>
    <t>Entrenadordebasquet.com = Plantilla de Estadísticas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</si>
</sst>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9" x14ac:knownFonts="1">
    <font>
      <sz val="11"/>
      <color theme="1"/>
      <name val="Calibri"/>
      <family val="2"/>
      <scheme val="minor"/>
    </font>
    <font>
      <b/>
      <sz val="11"/>
      <color theme="1"/>
      <name val="Calibri"/>
      <family val="2"/>
      <scheme val="minor"/>
    </font>
    <font>
      <b/>
      <i/>
      <u/>
      <sz val="14"/>
      <color theme="1"/>
      <name val="Calibri"/>
      <family val="2"/>
      <scheme val="minor"/>
    </font>
    <font>
      <b/>
      <i/>
      <u/>
      <sz val="18"/>
      <color theme="1"/>
      <name val="Calibri"/>
      <family val="2"/>
      <scheme val="minor"/>
    </font>
    <font>
      <sz val="8"/>
      <name val="Calibri"/>
      <family val="2"/>
      <scheme val="minor"/>
    </font>
    <font>
      <b/>
      <sz val="12"/>
      <color theme="1"/>
      <name val="Calibri"/>
      <family val="2"/>
      <scheme val="minor"/>
    </font>
    <font>
      <b/>
      <i/>
      <sz val="12"/>
      <color rgb="FFFF0000"/>
      <name val="Calibri"/>
      <family val="2"/>
      <scheme val="minor"/>
    </font>
    <font>
      <b/>
      <i/>
      <u/>
      <sz val="16"/>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4" tint="0.79998168889431442"/>
        <bgColor theme="4" tint="0.79998168889431442"/>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79998168889431442"/>
        <bgColor theme="4" tint="0.79998168889431442"/>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81">
    <xf numFmtId="0" fontId="0" fillId="0" borderId="0" xfId="0"/>
    <xf numFmtId="0" fontId="0" fillId="0" borderId="0" xfId="0" applyAlignment="1">
      <alignment horizontal="center" vertical="center"/>
    </xf>
    <xf numFmtId="16" fontId="0" fillId="0" borderId="1" xfId="0" applyNumberFormat="1" applyBorder="1" applyAlignment="1">
      <alignment horizontal="center" vertical="center"/>
    </xf>
    <xf numFmtId="20" fontId="0" fillId="0" borderId="1" xfId="0" applyNumberFormat="1" applyBorder="1" applyAlignment="1">
      <alignment horizontal="center" vertical="center"/>
    </xf>
    <xf numFmtId="0" fontId="0" fillId="0" borderId="1" xfId="0" applyBorder="1" applyAlignment="1">
      <alignment horizontal="center" vertical="center"/>
    </xf>
    <xf numFmtId="0" fontId="1" fillId="3" borderId="1" xfId="0" applyFont="1" applyFill="1" applyBorder="1" applyAlignment="1">
      <alignment horizontal="center" vertical="center" wrapText="1"/>
    </xf>
    <xf numFmtId="0" fontId="0" fillId="4" borderId="1" xfId="0" applyFill="1" applyBorder="1" applyAlignment="1">
      <alignment horizontal="center" vertical="center"/>
    </xf>
    <xf numFmtId="164" fontId="0" fillId="4" borderId="1" xfId="0" applyNumberFormat="1" applyFill="1" applyBorder="1" applyAlignment="1">
      <alignment horizontal="center" vertical="center"/>
    </xf>
    <xf numFmtId="16" fontId="0" fillId="4" borderId="1" xfId="0" applyNumberFormat="1" applyFill="1" applyBorder="1" applyAlignment="1">
      <alignment horizontal="center" vertical="center"/>
    </xf>
    <xf numFmtId="20" fontId="0" fillId="4" borderId="1" xfId="0" applyNumberFormat="1" applyFill="1" applyBorder="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Continuous" vertical="center" wrapText="1"/>
    </xf>
    <xf numFmtId="0" fontId="1" fillId="4" borderId="1" xfId="0" applyFont="1" applyFill="1" applyBorder="1" applyAlignment="1">
      <alignment horizontal="centerContinuous" vertical="center" wrapText="1"/>
    </xf>
    <xf numFmtId="0" fontId="0" fillId="5" borderId="1" xfId="0" applyFill="1" applyBorder="1" applyAlignment="1">
      <alignment horizontal="center" vertical="center"/>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14" fontId="1" fillId="4" borderId="3" xfId="0" applyNumberFormat="1" applyFont="1" applyFill="1" applyBorder="1" applyAlignment="1">
      <alignment horizontal="centerContinuous" vertical="center" wrapText="1"/>
    </xf>
    <xf numFmtId="0" fontId="1" fillId="4" borderId="3" xfId="0" applyFont="1" applyFill="1" applyBorder="1" applyAlignment="1">
      <alignment horizontal="centerContinuous" vertical="center" wrapText="1"/>
    </xf>
    <xf numFmtId="14" fontId="1" fillId="4" borderId="4" xfId="0" applyNumberFormat="1" applyFont="1" applyFill="1" applyBorder="1" applyAlignment="1">
      <alignment horizontal="centerContinuous" vertical="center" wrapText="1"/>
    </xf>
    <xf numFmtId="0" fontId="1" fillId="4" borderId="4" xfId="0" applyFont="1" applyFill="1" applyBorder="1" applyAlignment="1">
      <alignment horizontal="centerContinuous" vertical="center" wrapText="1"/>
    </xf>
    <xf numFmtId="14" fontId="1" fillId="4" borderId="2" xfId="0" applyNumberFormat="1" applyFont="1" applyFill="1" applyBorder="1" applyAlignment="1">
      <alignment horizontal="centerContinuous" vertical="center" wrapText="1"/>
    </xf>
    <xf numFmtId="0" fontId="1" fillId="4" borderId="2" xfId="0" applyFont="1" applyFill="1" applyBorder="1" applyAlignment="1">
      <alignment horizontal="centerContinuous" vertical="center" wrapText="1"/>
    </xf>
    <xf numFmtId="164" fontId="1" fillId="5" borderId="1" xfId="0" applyNumberFormat="1" applyFont="1" applyFill="1" applyBorder="1" applyAlignment="1">
      <alignment horizontal="center" vertical="center"/>
    </xf>
    <xf numFmtId="164" fontId="1" fillId="0" borderId="1" xfId="0" applyNumberFormat="1" applyFont="1" applyBorder="1" applyAlignment="1">
      <alignment horizontal="center" vertical="center"/>
    </xf>
    <xf numFmtId="0" fontId="1" fillId="5" borderId="1" xfId="0" applyFont="1" applyFill="1" applyBorder="1" applyAlignment="1">
      <alignment horizontal="center" vertical="center"/>
    </xf>
    <xf numFmtId="0" fontId="3" fillId="0" borderId="0" xfId="0" applyFont="1" applyAlignment="1">
      <alignment horizontal="centerContinuous" vertical="center"/>
    </xf>
    <xf numFmtId="0" fontId="1" fillId="6" borderId="1" xfId="0" applyFont="1" applyFill="1" applyBorder="1" applyAlignment="1">
      <alignment horizontal="center" vertical="center"/>
    </xf>
    <xf numFmtId="164" fontId="1" fillId="4" borderId="1" xfId="0" applyNumberFormat="1" applyFont="1" applyFill="1" applyBorder="1" applyAlignment="1">
      <alignment horizontal="center" vertical="center"/>
    </xf>
    <xf numFmtId="0" fontId="1" fillId="4" borderId="1" xfId="0" applyFont="1" applyFill="1" applyBorder="1" applyAlignment="1">
      <alignment horizontal="center" vertical="center"/>
    </xf>
    <xf numFmtId="1" fontId="0" fillId="5" borderId="1" xfId="0" applyNumberFormat="1" applyFill="1" applyBorder="1" applyAlignment="1">
      <alignment horizontal="center" vertical="center"/>
    </xf>
    <xf numFmtId="1" fontId="0" fillId="0" borderId="1" xfId="0" applyNumberFormat="1" applyBorder="1" applyAlignment="1">
      <alignment horizontal="center" vertical="center"/>
    </xf>
    <xf numFmtId="165" fontId="0" fillId="0" borderId="1" xfId="0" applyNumberFormat="1" applyBorder="1" applyAlignment="1">
      <alignment horizontal="center" vertical="center"/>
    </xf>
    <xf numFmtId="165" fontId="0" fillId="5" borderId="1" xfId="0" applyNumberFormat="1" applyFill="1" applyBorder="1" applyAlignment="1">
      <alignment horizontal="center" vertical="center"/>
    </xf>
    <xf numFmtId="165" fontId="1" fillId="0" borderId="1" xfId="0" applyNumberFormat="1" applyFont="1" applyBorder="1" applyAlignment="1">
      <alignment horizontal="center" vertical="center"/>
    </xf>
    <xf numFmtId="165" fontId="1" fillId="5" borderId="1" xfId="0" applyNumberFormat="1" applyFont="1" applyFill="1" applyBorder="1" applyAlignment="1">
      <alignment horizontal="center" vertical="center"/>
    </xf>
    <xf numFmtId="0" fontId="2" fillId="0" borderId="0" xfId="0" applyFont="1" applyAlignment="1">
      <alignment horizontal="left" vertical="center" indent="3"/>
    </xf>
    <xf numFmtId="0" fontId="1" fillId="3" borderId="7" xfId="0" applyFont="1" applyFill="1" applyBorder="1" applyAlignment="1">
      <alignment horizontal="right" vertical="center"/>
    </xf>
    <xf numFmtId="0" fontId="1" fillId="3" borderId="6" xfId="0" applyFont="1" applyFill="1" applyBorder="1"/>
    <xf numFmtId="0" fontId="1" fillId="3" borderId="6" xfId="0" applyFont="1" applyFill="1" applyBorder="1" applyAlignment="1">
      <alignment horizontal="center" vertical="center"/>
    </xf>
    <xf numFmtId="0" fontId="1" fillId="3" borderId="9" xfId="0" applyFont="1" applyFill="1" applyBorder="1" applyAlignment="1">
      <alignment horizontal="right" vertical="center"/>
    </xf>
    <xf numFmtId="0" fontId="1" fillId="3" borderId="5" xfId="0" applyFont="1" applyFill="1" applyBorder="1"/>
    <xf numFmtId="0" fontId="1" fillId="3" borderId="5" xfId="0" applyFont="1" applyFill="1" applyBorder="1" applyAlignment="1">
      <alignment horizontal="center" vertical="center"/>
    </xf>
    <xf numFmtId="0" fontId="1" fillId="3" borderId="12" xfId="0" applyFont="1" applyFill="1" applyBorder="1" applyAlignment="1">
      <alignment horizontal="right" vertical="center"/>
    </xf>
    <xf numFmtId="0" fontId="1" fillId="3" borderId="0" xfId="0" applyFont="1" applyFill="1"/>
    <xf numFmtId="0" fontId="1" fillId="3" borderId="0" xfId="0" applyFont="1" applyFill="1" applyAlignment="1">
      <alignment horizontal="center" vertical="center"/>
    </xf>
    <xf numFmtId="16" fontId="0" fillId="0" borderId="4" xfId="0" applyNumberFormat="1" applyBorder="1" applyAlignment="1">
      <alignment horizontal="center" vertical="center"/>
    </xf>
    <xf numFmtId="0" fontId="0" fillId="4" borderId="3" xfId="0" applyFill="1" applyBorder="1" applyAlignment="1">
      <alignment horizontal="center" vertical="center"/>
    </xf>
    <xf numFmtId="16" fontId="0" fillId="0" borderId="8" xfId="0" applyNumberFormat="1" applyBorder="1" applyAlignment="1">
      <alignment horizontal="center" vertical="center"/>
    </xf>
    <xf numFmtId="20" fontId="0" fillId="0" borderId="14" xfId="0" applyNumberFormat="1" applyBorder="1" applyAlignment="1">
      <alignment horizontal="center" vertical="center"/>
    </xf>
    <xf numFmtId="0" fontId="0" fillId="0" borderId="14" xfId="0" applyBorder="1" applyAlignment="1">
      <alignment horizontal="center" vertical="center"/>
    </xf>
    <xf numFmtId="164" fontId="0" fillId="4" borderId="14" xfId="0" applyNumberFormat="1" applyFill="1" applyBorder="1" applyAlignment="1">
      <alignment horizontal="center" vertical="center"/>
    </xf>
    <xf numFmtId="0" fontId="0" fillId="4" borderId="14" xfId="0" applyFill="1" applyBorder="1" applyAlignment="1">
      <alignment horizontal="center" vertical="center"/>
    </xf>
    <xf numFmtId="0" fontId="0" fillId="4" borderId="7" xfId="0" applyFill="1" applyBorder="1" applyAlignment="1">
      <alignment horizontal="center" vertical="center"/>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0" xfId="0" applyAlignment="1">
      <alignment horizontal="center" vertical="top" wrapText="1"/>
    </xf>
    <xf numFmtId="165" fontId="0" fillId="4" borderId="1" xfId="0" applyNumberFormat="1" applyFill="1" applyBorder="1" applyAlignment="1">
      <alignment horizontal="center" vertical="center"/>
    </xf>
    <xf numFmtId="166" fontId="0" fillId="4" borderId="1" xfId="0" applyNumberFormat="1" applyFill="1" applyBorder="1" applyAlignment="1">
      <alignment horizontal="center" vertical="center"/>
    </xf>
    <xf numFmtId="0" fontId="1" fillId="0" borderId="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164" fontId="0" fillId="4" borderId="11" xfId="0" applyNumberFormat="1" applyFill="1" applyBorder="1" applyAlignment="1">
      <alignment horizontal="center" vertical="center"/>
    </xf>
    <xf numFmtId="10" fontId="0" fillId="0" borderId="1" xfId="0" applyNumberFormat="1" applyBorder="1" applyAlignment="1">
      <alignment horizontal="center" vertical="center"/>
    </xf>
    <xf numFmtId="10" fontId="0" fillId="5" borderId="1" xfId="0" applyNumberFormat="1" applyFill="1" applyBorder="1" applyAlignment="1">
      <alignment horizontal="center" vertical="center"/>
    </xf>
    <xf numFmtId="0" fontId="1" fillId="3" borderId="14" xfId="0" applyFont="1" applyFill="1" applyBorder="1" applyAlignment="1">
      <alignment horizontal="center" vertical="center" wrapText="1"/>
    </xf>
    <xf numFmtId="0" fontId="1" fillId="0" borderId="1" xfId="0" applyFont="1" applyBorder="1" applyAlignment="1">
      <alignment horizontal="centerContinuous" vertical="center"/>
    </xf>
    <xf numFmtId="166" fontId="0" fillId="0" borderId="1" xfId="0" applyNumberFormat="1" applyBorder="1" applyAlignment="1">
      <alignment horizontal="center" vertical="center"/>
    </xf>
    <xf numFmtId="166" fontId="0" fillId="5" borderId="1" xfId="0" applyNumberFormat="1" applyFill="1" applyBorder="1" applyAlignment="1">
      <alignment horizontal="center" vertical="center"/>
    </xf>
    <xf numFmtId="0" fontId="1" fillId="5" borderId="1" xfId="0" applyFont="1" applyFill="1" applyBorder="1" applyAlignment="1">
      <alignment horizontal="centerContinuous" vertical="center"/>
    </xf>
    <xf numFmtId="0" fontId="1" fillId="4" borderId="1" xfId="0" applyFont="1" applyFill="1" applyBorder="1" applyAlignment="1">
      <alignment horizontal="center" vertical="center" wrapText="1"/>
    </xf>
    <xf numFmtId="10" fontId="1" fillId="4" borderId="1" xfId="0" applyNumberFormat="1"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10" fontId="0" fillId="0" borderId="0" xfId="0" applyNumberFormat="1" applyAlignment="1">
      <alignment horizontal="center" vertical="center"/>
    </xf>
    <xf numFmtId="0" fontId="6" fillId="0" borderId="0" xfId="0" applyFont="1" applyAlignment="1">
      <alignment horizontal="center" vertical="center"/>
    </xf>
    <xf numFmtId="0" fontId="7" fillId="0" borderId="0" xfId="0" applyFont="1" applyAlignment="1">
      <alignment horizontal="centerContinuous" vertical="top"/>
    </xf>
    <xf numFmtId="0" fontId="8" fillId="0" borderId="0" xfId="1" applyAlignment="1">
      <alignment horizontal="left" vertical="center"/>
    </xf>
    <xf numFmtId="0" fontId="5" fillId="0" borderId="0" xfId="0" applyFont="1" applyAlignment="1">
      <alignment horizontal="left" vertical="center"/>
    </xf>
    <xf numFmtId="0" fontId="3" fillId="0" borderId="0" xfId="0" applyFont="1" applyAlignment="1">
      <alignment horizontal="centerContinuous" vertical="top"/>
    </xf>
  </cellXfs>
  <cellStyles count="2">
    <cellStyle name="Hipervínculo" xfId="1" builtinId="8"/>
    <cellStyle name="Normal" xfId="0" builtinId="0"/>
  </cellStyles>
  <dxfs count="55">
    <dxf>
      <numFmt numFmtId="164" formatCode="0.0%"/>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0.0%"/>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0.0%"/>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0.0%"/>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5" formatCode="hh:mm"/>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1" formatCode="d\-mmm"/>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4</xdr:col>
      <xdr:colOff>939800</xdr:colOff>
      <xdr:row>23</xdr:row>
      <xdr:rowOff>76200</xdr:rowOff>
    </xdr:from>
    <xdr:to>
      <xdr:col>4</xdr:col>
      <xdr:colOff>939800</xdr:colOff>
      <xdr:row>24</xdr:row>
      <xdr:rowOff>127000</xdr:rowOff>
    </xdr:to>
    <xdr:cxnSp macro="">
      <xdr:nvCxnSpPr>
        <xdr:cNvPr id="3" name="Conector recto de flecha 2">
          <a:extLst>
            <a:ext uri="{FF2B5EF4-FFF2-40B4-BE49-F238E27FC236}">
              <a16:creationId xmlns:a16="http://schemas.microsoft.com/office/drawing/2014/main" id="{064C5A87-5027-9F53-B805-D855C8D384A7}"/>
            </a:ext>
          </a:extLst>
        </xdr:cNvPr>
        <xdr:cNvCxnSpPr/>
      </xdr:nvCxnSpPr>
      <xdr:spPr>
        <a:xfrm flipV="1">
          <a:off x="3162300" y="4292600"/>
          <a:ext cx="0" cy="2413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850900</xdr:colOff>
      <xdr:row>1</xdr:row>
      <xdr:rowOff>25400</xdr:rowOff>
    </xdr:from>
    <xdr:to>
      <xdr:col>6</xdr:col>
      <xdr:colOff>1536700</xdr:colOff>
      <xdr:row>4</xdr:row>
      <xdr:rowOff>114300</xdr:rowOff>
    </xdr:to>
    <xdr:pic>
      <xdr:nvPicPr>
        <xdr:cNvPr id="5" name="Imagen 4">
          <a:extLst>
            <a:ext uri="{FF2B5EF4-FFF2-40B4-BE49-F238E27FC236}">
              <a16:creationId xmlns:a16="http://schemas.microsoft.com/office/drawing/2014/main" id="{C961F8FE-3AF0-755D-368A-2C0DFD10A9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21300" y="406400"/>
          <a:ext cx="685800" cy="6858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420C600-3D30-4C5F-9F4A-0B0BB61CBB69}" name="Equipos" displayName="Equipos" ref="B7:B8" totalsRowShown="0" headerRowDxfId="54" dataDxfId="53">
  <autoFilter ref="B7:B8" xr:uid="{6420C600-3D30-4C5F-9F4A-0B0BB61CBB69}"/>
  <tableColumns count="1">
    <tableColumn id="1" xr3:uid="{BA2CE6CA-26B1-4E0A-8ACE-BE182BF50560}" name="Equipos" dataDxfId="5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0D0A5FF-EBC6-48B5-8BCC-51EECC3C608D}" name="Escobar" displayName="Escobar" ref="D7:E23" totalsRowShown="0" headerRowDxfId="51" dataDxfId="50">
  <autoFilter ref="D7:E23" xr:uid="{90D0A5FF-EBC6-48B5-8BCC-51EECC3C608D}"/>
  <tableColumns count="2">
    <tableColumn id="1" xr3:uid="{A0317B0E-54F0-47D6-95FF-ACFA4A1F4F76}" name="#" dataDxfId="49"/>
    <tableColumn id="2" xr3:uid="{4C26F453-2B68-4665-AB77-EA952294E82E}" name="Jugadores" dataDxfId="4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ABB9AF4-960A-46E5-8CAF-231D6CE37A4C}" name="Estadios" displayName="Estadios" ref="G7:G8" totalsRowShown="0" headerRowDxfId="47" dataDxfId="46">
  <autoFilter ref="G7:G8" xr:uid="{DABB9AF4-960A-46E5-8CAF-231D6CE37A4C}"/>
  <tableColumns count="1">
    <tableColumn id="1" xr3:uid="{601B514C-0817-43C3-957B-FA8EC21C2187}" name="Estadios" dataDxfId="45"/>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418F337-DCF9-499B-A008-3F05753525F0}" name="Jornadas" displayName="Jornadas" ref="I7:I8" totalsRowShown="0" headerRowDxfId="44" dataDxfId="43">
  <autoFilter ref="I7:I8" xr:uid="{9418F337-DCF9-499B-A008-3F05753525F0}"/>
  <tableColumns count="1">
    <tableColumn id="1" xr3:uid="{D58E4B22-BEA5-483E-8AD2-DAEAA788C7BE}" name="Jornadas" dataDxfId="4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EC222B8-74B8-064C-8EA2-B830EA97A28D}" name="CargaDatos" displayName="CargaDatos" ref="A3:AK181" totalsRowShown="0" headerRowDxfId="41" dataDxfId="39" headerRowBorderDxfId="40" tableBorderDxfId="38" totalsRowBorderDxfId="37">
  <autoFilter ref="A3:AK181" xr:uid="{17AFE291-41F1-4132-9F6A-9076CE6B81FA}"/>
  <tableColumns count="37">
    <tableColumn id="1" xr3:uid="{731096E0-35C5-F047-979F-4FF87526536B}" name="Fecha" dataDxfId="36"/>
    <tableColumn id="2" xr3:uid="{FA200516-944F-EE41-A260-3A3B4D4E4699}" name="Hora" dataDxfId="35"/>
    <tableColumn id="3" xr3:uid="{0225C2BA-85D3-BC49-B875-7C374BFC3D19}" name="Estadio" dataDxfId="34"/>
    <tableColumn id="4" xr3:uid="{BA011D46-D51D-EC4D-963E-3BD0B5F3DF9D}" name="Condición" dataDxfId="33"/>
    <tableColumn id="5" xr3:uid="{C91EA637-BF10-4A4C-A983-E0C581E0B9EE}" name="Jornada" dataDxfId="32"/>
    <tableColumn id="6" xr3:uid="{3BB1606E-1C92-E64F-B7E5-31EF9E1497F4}" name="Equipo" dataDxfId="31"/>
    <tableColumn id="7" xr3:uid="{9D53E595-B0CC-1D4A-AC26-7C5EED9C51E8}" name="Rival" dataDxfId="30"/>
    <tableColumn id="8" xr3:uid="{220D3F6C-11E9-4549-A02C-73D6FE12E9C3}" name="Jugador" dataDxfId="29"/>
    <tableColumn id="9" xr3:uid="{C0D9ACD9-74B6-CF4D-8A36-879054745EB5}" name="Titular" dataDxfId="28"/>
    <tableColumn id="10" xr3:uid="{0517D889-70FD-3143-BC3C-6E7188E7C20A}" name="Minutos" dataDxfId="27"/>
    <tableColumn id="11" xr3:uid="{8E6E3EB1-9203-7D47-B3C9-D31A675B4957}" name="Segundos" dataDxfId="26"/>
    <tableColumn id="12" xr3:uid="{95DC706F-30B1-3642-A422-C94AD35A8857}" name="Puntos" dataDxfId="25"/>
    <tableColumn id="13" xr3:uid="{EE711FEE-7B09-AB4C-8EAA-673DDDAB1F84}" name="2P A" dataDxfId="24"/>
    <tableColumn id="14" xr3:uid="{BDBA725A-5079-3841-AF39-7BE907553255}" name="2P I" dataDxfId="23"/>
    <tableColumn id="15" xr3:uid="{13B9B888-2DAA-6C41-982B-8558B85EB8A7}" name="2P%" dataDxfId="22">
      <calculatedColumnFormula>IFERROR(M4/N4,"")</calculatedColumnFormula>
    </tableColumn>
    <tableColumn id="16" xr3:uid="{7FF74572-8399-2B47-BC5F-AA978806379A}" name="3P A" dataDxfId="21"/>
    <tableColumn id="17" xr3:uid="{5F7138D9-7A16-874C-8E9E-8A8235A8C321}" name="3P I" dataDxfId="20"/>
    <tableColumn id="18" xr3:uid="{94BCD01E-7090-D44A-BC7E-17E66040FCDE}" name="3P%" dataDxfId="19">
      <calculatedColumnFormula>IFERROR(P4/Q4,"")</calculatedColumnFormula>
    </tableColumn>
    <tableColumn id="19" xr3:uid="{80386143-539D-7F4E-9808-B1470899C808}" name="TL A" dataDxfId="18"/>
    <tableColumn id="20" xr3:uid="{534F6B1A-3787-CD4D-BDB4-D83EB0E09AB4}" name="TL I" dataDxfId="17"/>
    <tableColumn id="21" xr3:uid="{50812166-F5B5-8447-9935-0925AA7EFC19}" name="TL%" dataDxfId="16">
      <calculatedColumnFormula>IFERROR(S4/T4,"")</calculatedColumnFormula>
    </tableColumn>
    <tableColumn id="22" xr3:uid="{5EDDD121-9AAF-E249-9739-BFE2A73BAEFB}" name="RebDef" dataDxfId="15"/>
    <tableColumn id="23" xr3:uid="{0CC5AC74-778B-1D46-95C9-33D1ABE8F504}" name="RebOf" dataDxfId="14"/>
    <tableColumn id="24" xr3:uid="{218817A5-4788-184C-9954-E7988A445FD4}" name="RebTot" dataDxfId="13">
      <calculatedColumnFormula>SUM(V4:W4)</calculatedColumnFormula>
    </tableColumn>
    <tableColumn id="25" xr3:uid="{A8FD3C0F-BE32-EE44-BFD2-6D0F37F634D4}" name="As" dataDxfId="12"/>
    <tableColumn id="26" xr3:uid="{0E60E677-068C-0A49-BBB1-3DCA37EBCC0C}" name="Rec" dataDxfId="11"/>
    <tableColumn id="27" xr3:uid="{F36842F6-1B1F-024F-ACFB-559EA3ACB51E}" name="Per" dataDxfId="10"/>
    <tableColumn id="28" xr3:uid="{5C130C66-0E5E-844A-940F-615EE0C379D9}" name="TapCom" dataDxfId="9"/>
    <tableColumn id="29" xr3:uid="{25A8F742-BB04-9C44-B008-8A3C321BBA6C}" name="TapRec" dataDxfId="8"/>
    <tableColumn id="30" xr3:uid="{4282657B-B9AB-2945-B34B-0ACB336CB5DB}" name="FaltCom" dataDxfId="7"/>
    <tableColumn id="31" xr3:uid="{441E45AA-8F4F-3E4C-9D1E-DCD3DE800FCF}" name="FalRec" dataDxfId="6"/>
    <tableColumn id="32" xr3:uid="{8659BB5A-6929-D649-8024-5A901E68F76C}" name="Val" dataDxfId="5">
      <calculatedColumnFormula>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calculatedColumnFormula>
    </tableColumn>
    <tableColumn id="33" xr3:uid="{0894AEF9-9A0E-4141-813C-FAE3D537A737}" name="SumMinSeg" dataDxfId="4">
      <calculatedColumnFormula>SUM(J4:K4)</calculatedColumnFormula>
    </tableColumn>
    <tableColumn id="34" xr3:uid="{6F125716-BC29-BC46-AB07-3659B46FD6E7}" name="3p/FG%" dataDxfId="3">
      <calculatedColumnFormula>IFERROR(CargaDatos[[#This Row],[3P I]]/(CargaDatos[[#This Row],[3P I]]+CargaDatos[[#This Row],[2P I]]),"")</calculatedColumnFormula>
    </tableColumn>
    <tableColumn id="35" xr3:uid="{D9B51553-BC0E-1F49-A8B1-346B169B656F}" name="eFG%" dataDxfId="2">
      <calculatedColumnFormula>IFERROR((CargaDatos[[#This Row],[2P A]]+1.5*CargaDatos[[#This Row],[3P A]])/(CargaDatos[[#This Row],[2P I]]+CargaDatos[[#This Row],[3P I]]),"")</calculatedColumnFormula>
    </tableColumn>
    <tableColumn id="36" xr3:uid="{45D0D393-3410-0C46-A8B2-B23A95628534}" name="TS%" dataDxfId="1">
      <calculatedColumnFormula>IFERROR(CargaDatos[[#This Row],[Puntos]]/(2*(CargaDatos[[#This Row],[2P I]]+CargaDatos[[#This Row],[3P I]]+0.44*CargaDatos[[#This Row],[TL I]])),"")</calculatedColumnFormula>
    </tableColumn>
    <tableColumn id="37" xr3:uid="{BCC0C011-DC95-C347-80CB-BB3F75FD5B2B}" name="FT%" dataDxfId="0">
      <calculatedColumnFormula>IFERROR(CargaDatos[[#This Row],[TL A]]/(CargaDatos[[#This Row],[3P I]]+CargaDatos[[#This Row],[2P I]]),"")</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table" Target="../tables/table4.xml"/><Relationship Id="rId2" Type="http://schemas.openxmlformats.org/officeDocument/2006/relationships/printerSettings" Target="../printerSettings/printerSettings1.bin"/><Relationship Id="rId1" Type="http://schemas.openxmlformats.org/officeDocument/2006/relationships/hyperlink" Target="https://entrenadordebasquet.com/como-llevar-las-estadisticas-de-tu-equipo-de-basquet"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D2CDA-B1FD-4C09-84E5-0407B2115C30}">
  <dimension ref="A1:I26"/>
  <sheetViews>
    <sheetView showGridLines="0" tabSelected="1" workbookViewId="0"/>
  </sheetViews>
  <sheetFormatPr baseColWidth="10" defaultColWidth="11.5" defaultRowHeight="15" x14ac:dyDescent="0.2"/>
  <cols>
    <col min="1" max="1" width="2.6640625" customWidth="1"/>
    <col min="2" max="2" width="17.33203125" style="1" bestFit="1" customWidth="1"/>
    <col min="3" max="3" width="2.6640625" customWidth="1"/>
    <col min="4" max="4" width="6.5" style="1" bestFit="1" customWidth="1"/>
    <col min="5" max="5" width="26.83203125" style="1" bestFit="1" customWidth="1"/>
    <col min="6" max="6" width="2.6640625" customWidth="1"/>
    <col min="7" max="7" width="30.5" style="1" bestFit="1" customWidth="1"/>
    <col min="8" max="8" width="2.6640625" customWidth="1"/>
    <col min="9" max="9" width="11.5" style="1"/>
  </cols>
  <sheetData>
    <row r="1" spans="1:9" ht="30" customHeight="1" x14ac:dyDescent="0.2">
      <c r="A1" s="80" t="s">
        <v>81</v>
      </c>
      <c r="B1" s="77"/>
      <c r="C1" s="77"/>
      <c r="D1" s="77"/>
      <c r="E1" s="77"/>
      <c r="F1" s="77"/>
      <c r="G1" s="77"/>
      <c r="H1" s="77"/>
      <c r="I1" s="77"/>
    </row>
    <row r="2" spans="1:9" ht="16" x14ac:dyDescent="0.2">
      <c r="B2" s="37" t="s">
        <v>40</v>
      </c>
      <c r="C2" s="38"/>
      <c r="D2" s="39"/>
      <c r="E2" s="60" t="s">
        <v>42</v>
      </c>
      <c r="I2" s="79" t="s">
        <v>78</v>
      </c>
    </row>
    <row r="3" spans="1:9" x14ac:dyDescent="0.2">
      <c r="B3" s="43" t="s">
        <v>41</v>
      </c>
      <c r="C3" s="44"/>
      <c r="D3" s="45"/>
      <c r="E3" s="61">
        <v>2023</v>
      </c>
      <c r="I3" s="78" t="s">
        <v>80</v>
      </c>
    </row>
    <row r="4" spans="1:9" ht="16" x14ac:dyDescent="0.2">
      <c r="B4" s="40" t="s">
        <v>28</v>
      </c>
      <c r="C4" s="41"/>
      <c r="D4" s="42"/>
      <c r="E4" s="62" t="s">
        <v>60</v>
      </c>
      <c r="I4" s="79" t="s">
        <v>79</v>
      </c>
    </row>
    <row r="5" spans="1:9" ht="16" x14ac:dyDescent="0.2">
      <c r="E5" s="10"/>
      <c r="I5" s="79"/>
    </row>
    <row r="7" spans="1:9" x14ac:dyDescent="0.2">
      <c r="B7" s="1" t="s">
        <v>0</v>
      </c>
      <c r="D7" s="1" t="s">
        <v>1</v>
      </c>
      <c r="E7" s="1" t="s">
        <v>43</v>
      </c>
      <c r="G7" s="1" t="s">
        <v>33</v>
      </c>
      <c r="I7" s="1" t="s">
        <v>35</v>
      </c>
    </row>
    <row r="8" spans="1:9" x14ac:dyDescent="0.2">
      <c r="B8" s="1" t="s">
        <v>60</v>
      </c>
      <c r="D8" s="1">
        <v>1</v>
      </c>
      <c r="E8" s="1" t="s">
        <v>61</v>
      </c>
      <c r="G8" s="1" t="s">
        <v>36</v>
      </c>
      <c r="I8" s="1">
        <v>1</v>
      </c>
    </row>
    <row r="9" spans="1:9" x14ac:dyDescent="0.2">
      <c r="D9" s="1">
        <v>3</v>
      </c>
      <c r="E9" s="1" t="s">
        <v>62</v>
      </c>
    </row>
    <row r="10" spans="1:9" x14ac:dyDescent="0.2">
      <c r="D10" s="1">
        <v>7</v>
      </c>
      <c r="E10" s="1" t="s">
        <v>63</v>
      </c>
    </row>
    <row r="11" spans="1:9" x14ac:dyDescent="0.2">
      <c r="D11" s="1">
        <v>8</v>
      </c>
      <c r="E11" s="1" t="s">
        <v>64</v>
      </c>
    </row>
    <row r="12" spans="1:9" x14ac:dyDescent="0.2">
      <c r="D12" s="1">
        <v>9</v>
      </c>
      <c r="E12" s="1" t="s">
        <v>65</v>
      </c>
    </row>
    <row r="13" spans="1:9" x14ac:dyDescent="0.2">
      <c r="D13" s="1">
        <v>10</v>
      </c>
      <c r="E13" s="1" t="s">
        <v>66</v>
      </c>
    </row>
    <row r="14" spans="1:9" x14ac:dyDescent="0.2">
      <c r="D14" s="1">
        <v>12</v>
      </c>
      <c r="E14" s="1" t="s">
        <v>67</v>
      </c>
    </row>
    <row r="15" spans="1:9" x14ac:dyDescent="0.2">
      <c r="D15" s="1">
        <v>16</v>
      </c>
      <c r="E15" s="1" t="s">
        <v>68</v>
      </c>
    </row>
    <row r="16" spans="1:9" x14ac:dyDescent="0.2">
      <c r="D16" s="1">
        <v>17</v>
      </c>
      <c r="E16" s="1" t="s">
        <v>69</v>
      </c>
    </row>
    <row r="17" spans="4:5" x14ac:dyDescent="0.2">
      <c r="D17" s="1">
        <v>20</v>
      </c>
      <c r="E17" s="1" t="s">
        <v>70</v>
      </c>
    </row>
    <row r="18" spans="4:5" x14ac:dyDescent="0.2">
      <c r="D18" s="1">
        <v>21</v>
      </c>
      <c r="E18" s="1" t="s">
        <v>71</v>
      </c>
    </row>
    <row r="19" spans="4:5" x14ac:dyDescent="0.2">
      <c r="D19" s="1">
        <v>22</v>
      </c>
      <c r="E19" s="1" t="s">
        <v>72</v>
      </c>
    </row>
    <row r="20" spans="4:5" x14ac:dyDescent="0.2">
      <c r="D20" s="1">
        <v>33</v>
      </c>
      <c r="E20" s="1" t="s">
        <v>73</v>
      </c>
    </row>
    <row r="21" spans="4:5" x14ac:dyDescent="0.2">
      <c r="D21" s="1">
        <v>44</v>
      </c>
      <c r="E21" s="1" t="s">
        <v>74</v>
      </c>
    </row>
    <row r="22" spans="4:5" x14ac:dyDescent="0.2">
      <c r="D22" s="1">
        <v>55</v>
      </c>
      <c r="E22" s="1" t="s">
        <v>75</v>
      </c>
    </row>
    <row r="23" spans="4:5" x14ac:dyDescent="0.2">
      <c r="D23" s="1">
        <v>66</v>
      </c>
      <c r="E23" s="1" t="s">
        <v>76</v>
      </c>
    </row>
    <row r="26" spans="4:5" ht="16" x14ac:dyDescent="0.2">
      <c r="E26" s="76" t="s">
        <v>77</v>
      </c>
    </row>
  </sheetData>
  <hyperlinks>
    <hyperlink ref="I3" r:id="rId1" xr:uid="{8352F34D-57E6-C04B-BFBB-E4BC668ACCA5}"/>
  </hyperlinks>
  <pageMargins left="0.7" right="0.7" top="0.75" bottom="0.75" header="0.3" footer="0.3"/>
  <pageSetup orientation="portrait" r:id="rId2"/>
  <drawing r:id="rId3"/>
  <tableParts count="4">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FE291-41F1-4132-9F6A-9076CE6B81FA}">
  <dimension ref="A1:AK181"/>
  <sheetViews>
    <sheetView showGridLines="0" workbookViewId="0">
      <pane xSplit="8" ySplit="3" topLeftCell="I4" activePane="bottomRight" state="frozen"/>
      <selection pane="topRight" activeCell="H1" sqref="H1"/>
      <selection pane="bottomLeft" activeCell="A4" sqref="A4"/>
      <selection pane="bottomRight" activeCell="K4" sqref="K4"/>
    </sheetView>
  </sheetViews>
  <sheetFormatPr baseColWidth="10" defaultColWidth="11.5" defaultRowHeight="15" outlineLevelCol="1" x14ac:dyDescent="0.2"/>
  <cols>
    <col min="1" max="1" width="8" style="1" customWidth="1"/>
    <col min="2" max="2" width="7.1640625" style="1" customWidth="1"/>
    <col min="3" max="3" width="30.5" style="1" customWidth="1" outlineLevel="1"/>
    <col min="4" max="4" width="11.33203125" style="1" customWidth="1" outlineLevel="1"/>
    <col min="5" max="5" width="9.5" style="1" customWidth="1" outlineLevel="1"/>
    <col min="6" max="7" width="18.6640625" style="1" customWidth="1" outlineLevel="1"/>
    <col min="8" max="8" width="26.83203125" style="1" bestFit="1" customWidth="1"/>
    <col min="9" max="9" width="8.5" style="1" customWidth="1"/>
    <col min="10" max="10" width="10" style="1" customWidth="1"/>
    <col min="11" max="11" width="10.83203125" style="1" customWidth="1"/>
    <col min="12" max="12" width="8.83203125" style="1" customWidth="1"/>
    <col min="13" max="13" width="7" style="1" customWidth="1"/>
    <col min="14" max="14" width="6.6640625" style="1" customWidth="1"/>
    <col min="15" max="15" width="7.6640625" style="1" customWidth="1"/>
    <col min="16" max="16" width="7" style="1" customWidth="1"/>
    <col min="17" max="17" width="6.6640625" style="1" customWidth="1"/>
    <col min="18" max="18" width="7.6640625" style="1" customWidth="1"/>
    <col min="19" max="20" width="6.6640625" style="1" customWidth="1"/>
    <col min="21" max="21" width="7.6640625" style="1" customWidth="1"/>
    <col min="22" max="22" width="9.1640625" style="1" customWidth="1"/>
    <col min="23" max="23" width="8.1640625" style="1" customWidth="1"/>
    <col min="24" max="24" width="9" style="1" customWidth="1"/>
    <col min="25" max="27" width="6.6640625" style="1" customWidth="1"/>
    <col min="28" max="28" width="9.6640625" style="1" customWidth="1"/>
    <col min="29" max="29" width="9" style="1" customWidth="1"/>
    <col min="30" max="30" width="9.83203125" style="1" customWidth="1"/>
    <col min="31" max="31" width="8.5" style="1" customWidth="1"/>
    <col min="32" max="32" width="6.6640625" style="1" customWidth="1"/>
    <col min="33" max="33" width="10.83203125" style="1" hidden="1" customWidth="1"/>
    <col min="34" max="37" width="9.83203125" style="1" customWidth="1"/>
    <col min="38" max="16384" width="11.5" style="1"/>
  </cols>
  <sheetData>
    <row r="1" spans="1:37" ht="19" x14ac:dyDescent="0.2">
      <c r="A1" s="36" t="str">
        <f>"Detalle estadísticas por partido y Jugador "&amp;Tablas!E4&amp;" "&amp;" - "&amp;Tablas!E2&amp;" "&amp;Tablas!E3</f>
        <v>Detalle estadísticas por partido y Jugador Club Sportivo  - Torneo 2023</v>
      </c>
    </row>
    <row r="3" spans="1:37" s="57" customFormat="1" ht="35" customHeight="1" x14ac:dyDescent="0.2">
      <c r="A3" s="54" t="s">
        <v>25</v>
      </c>
      <c r="B3" s="55" t="s">
        <v>29</v>
      </c>
      <c r="C3" s="55" t="s">
        <v>30</v>
      </c>
      <c r="D3" s="55" t="s">
        <v>34</v>
      </c>
      <c r="E3" s="55" t="s">
        <v>26</v>
      </c>
      <c r="F3" s="55" t="s">
        <v>28</v>
      </c>
      <c r="G3" s="55" t="s">
        <v>27</v>
      </c>
      <c r="H3" s="55" t="s">
        <v>31</v>
      </c>
      <c r="I3" s="55" t="s">
        <v>32</v>
      </c>
      <c r="J3" s="55" t="s">
        <v>2</v>
      </c>
      <c r="K3" s="55" t="s">
        <v>3</v>
      </c>
      <c r="L3" s="55" t="s">
        <v>4</v>
      </c>
      <c r="M3" s="55" t="s">
        <v>5</v>
      </c>
      <c r="N3" s="55" t="s">
        <v>6</v>
      </c>
      <c r="O3" s="55" t="s">
        <v>11</v>
      </c>
      <c r="P3" s="55" t="s">
        <v>7</v>
      </c>
      <c r="Q3" s="55" t="s">
        <v>8</v>
      </c>
      <c r="R3" s="55" t="s">
        <v>12</v>
      </c>
      <c r="S3" s="55" t="s">
        <v>9</v>
      </c>
      <c r="T3" s="55" t="s">
        <v>10</v>
      </c>
      <c r="U3" s="55" t="s">
        <v>13</v>
      </c>
      <c r="V3" s="55" t="s">
        <v>14</v>
      </c>
      <c r="W3" s="55" t="s">
        <v>15</v>
      </c>
      <c r="X3" s="55" t="s">
        <v>16</v>
      </c>
      <c r="Y3" s="55" t="s">
        <v>17</v>
      </c>
      <c r="Z3" s="55" t="s">
        <v>18</v>
      </c>
      <c r="AA3" s="55" t="s">
        <v>19</v>
      </c>
      <c r="AB3" s="55" t="s">
        <v>20</v>
      </c>
      <c r="AC3" s="55" t="s">
        <v>21</v>
      </c>
      <c r="AD3" s="55" t="s">
        <v>22</v>
      </c>
      <c r="AE3" s="55" t="s">
        <v>23</v>
      </c>
      <c r="AF3" s="55" t="s">
        <v>24</v>
      </c>
      <c r="AG3" s="56" t="s">
        <v>38</v>
      </c>
      <c r="AH3" s="55" t="s">
        <v>44</v>
      </c>
      <c r="AI3" s="55" t="s">
        <v>45</v>
      </c>
      <c r="AJ3" s="55" t="s">
        <v>46</v>
      </c>
      <c r="AK3" s="55" t="s">
        <v>47</v>
      </c>
    </row>
    <row r="4" spans="1:37" x14ac:dyDescent="0.2">
      <c r="A4" s="46"/>
      <c r="B4" s="3"/>
      <c r="C4" s="4"/>
      <c r="D4" s="4"/>
      <c r="E4" s="4"/>
      <c r="F4" s="4"/>
      <c r="G4" s="4"/>
      <c r="H4" s="4"/>
      <c r="I4" s="4"/>
      <c r="J4" s="4"/>
      <c r="K4" s="4"/>
      <c r="L4" s="4"/>
      <c r="M4" s="4"/>
      <c r="N4" s="4"/>
      <c r="O4" s="7" t="str">
        <f>IFERROR(M4/N4,"")</f>
        <v/>
      </c>
      <c r="P4" s="4"/>
      <c r="Q4" s="4"/>
      <c r="R4" s="7" t="str">
        <f>IFERROR(P4/Q4,"")</f>
        <v/>
      </c>
      <c r="S4" s="4"/>
      <c r="T4" s="4"/>
      <c r="U4" s="7" t="str">
        <f>IFERROR(S4/T4,"")</f>
        <v/>
      </c>
      <c r="V4" s="4"/>
      <c r="W4" s="4"/>
      <c r="X4" s="6">
        <f>SUM(V4:W4)</f>
        <v>0</v>
      </c>
      <c r="Y4" s="4"/>
      <c r="Z4" s="4"/>
      <c r="AA4" s="4"/>
      <c r="AB4" s="4"/>
      <c r="AC4" s="4"/>
      <c r="AD4" s="4"/>
      <c r="AE4" s="4"/>
      <c r="AF4"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4" s="47">
        <f>SUM(J4:K4)</f>
        <v>0</v>
      </c>
      <c r="AH4" s="63" t="str">
        <f>IFERROR(CargaDatos[[#This Row],[3P I]]/(CargaDatos[[#This Row],[3P I]]+CargaDatos[[#This Row],[2P I]]),"")</f>
        <v/>
      </c>
      <c r="AI4" s="63" t="str">
        <f>IFERROR((CargaDatos[[#This Row],[2P A]]+1.5*CargaDatos[[#This Row],[3P A]])/(CargaDatos[[#This Row],[2P I]]+CargaDatos[[#This Row],[3P I]]),"")</f>
        <v/>
      </c>
      <c r="AJ4" s="63" t="str">
        <f>IFERROR(CargaDatos[[#This Row],[Puntos]]/(2*(CargaDatos[[#This Row],[2P I]]+CargaDatos[[#This Row],[3P I]]+0.44*CargaDatos[[#This Row],[TL I]])),"")</f>
        <v/>
      </c>
      <c r="AK4" s="63" t="str">
        <f>IFERROR(CargaDatos[[#This Row],[TL A]]/(CargaDatos[[#This Row],[3P I]]+CargaDatos[[#This Row],[2P I]]),"")</f>
        <v/>
      </c>
    </row>
    <row r="5" spans="1:37" x14ac:dyDescent="0.2">
      <c r="A5" s="46"/>
      <c r="B5" s="3"/>
      <c r="C5" s="4"/>
      <c r="D5" s="4"/>
      <c r="E5" s="4"/>
      <c r="F5" s="4"/>
      <c r="G5" s="4"/>
      <c r="H5" s="4"/>
      <c r="I5" s="4"/>
      <c r="J5" s="4"/>
      <c r="K5" s="4"/>
      <c r="L5" s="4"/>
      <c r="M5" s="4"/>
      <c r="N5" s="4"/>
      <c r="O5" s="7" t="str">
        <f t="shared" ref="O5:O68" si="0">IFERROR(M5/N5,"")</f>
        <v/>
      </c>
      <c r="P5" s="4"/>
      <c r="Q5" s="4"/>
      <c r="R5" s="7" t="str">
        <f t="shared" ref="R5:R68" si="1">IFERROR(P5/Q5,"")</f>
        <v/>
      </c>
      <c r="S5" s="4"/>
      <c r="T5" s="4"/>
      <c r="U5" s="7" t="str">
        <f t="shared" ref="U5:U68" si="2">IFERROR(S5/T5,"")</f>
        <v/>
      </c>
      <c r="V5" s="4"/>
      <c r="W5" s="4"/>
      <c r="X5" s="6">
        <f t="shared" ref="X5:X68" si="3">SUM(V5:W5)</f>
        <v>0</v>
      </c>
      <c r="Y5" s="4"/>
      <c r="Z5" s="4"/>
      <c r="AA5" s="4"/>
      <c r="AB5" s="4"/>
      <c r="AC5" s="4"/>
      <c r="AD5" s="4"/>
      <c r="AE5" s="4"/>
      <c r="AF5"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5" s="47">
        <f t="shared" ref="AG5:AG68" si="4">SUM(J5:K5)</f>
        <v>0</v>
      </c>
      <c r="AH5" s="7" t="str">
        <f>IFERROR(CargaDatos[[#This Row],[3P I]]/(CargaDatos[[#This Row],[3P I]]+CargaDatos[[#This Row],[2P I]]),"")</f>
        <v/>
      </c>
      <c r="AI5" s="7" t="str">
        <f>IFERROR((CargaDatos[[#This Row],[2P A]]+1.5*CargaDatos[[#This Row],[3P A]])/(CargaDatos[[#This Row],[2P I]]+CargaDatos[[#This Row],[3P I]]),"")</f>
        <v/>
      </c>
      <c r="AJ5" s="7" t="str">
        <f>IFERROR(CargaDatos[[#This Row],[Puntos]]/(2*(CargaDatos[[#This Row],[2P I]]+CargaDatos[[#This Row],[3P I]]+0.44*CargaDatos[[#This Row],[TL I]])),"")</f>
        <v/>
      </c>
      <c r="AK5" s="7" t="str">
        <f>IFERROR(CargaDatos[[#This Row],[TL A]]/(CargaDatos[[#This Row],[3P I]]+CargaDatos[[#This Row],[2P I]]),"")</f>
        <v/>
      </c>
    </row>
    <row r="6" spans="1:37" x14ac:dyDescent="0.2">
      <c r="A6" s="46"/>
      <c r="B6" s="3"/>
      <c r="C6" s="4"/>
      <c r="D6" s="4"/>
      <c r="E6" s="4"/>
      <c r="F6" s="4"/>
      <c r="G6" s="4"/>
      <c r="H6" s="4"/>
      <c r="I6" s="4"/>
      <c r="J6" s="4"/>
      <c r="K6" s="4"/>
      <c r="L6" s="4"/>
      <c r="M6" s="4"/>
      <c r="N6" s="4"/>
      <c r="O6" s="7" t="str">
        <f t="shared" si="0"/>
        <v/>
      </c>
      <c r="P6" s="4"/>
      <c r="Q6" s="4"/>
      <c r="R6" s="7" t="str">
        <f t="shared" si="1"/>
        <v/>
      </c>
      <c r="S6" s="4"/>
      <c r="T6" s="4"/>
      <c r="U6" s="7" t="str">
        <f t="shared" si="2"/>
        <v/>
      </c>
      <c r="V6" s="4"/>
      <c r="W6" s="4"/>
      <c r="X6" s="6">
        <f t="shared" si="3"/>
        <v>0</v>
      </c>
      <c r="Y6" s="4"/>
      <c r="Z6" s="4"/>
      <c r="AA6" s="4"/>
      <c r="AB6" s="4"/>
      <c r="AC6" s="4"/>
      <c r="AD6" s="4"/>
      <c r="AE6" s="4"/>
      <c r="AF6"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6" s="47">
        <f t="shared" si="4"/>
        <v>0</v>
      </c>
      <c r="AH6" s="7" t="str">
        <f>IFERROR(CargaDatos[[#This Row],[3P I]]/(CargaDatos[[#This Row],[3P I]]+CargaDatos[[#This Row],[2P I]]),"")</f>
        <v/>
      </c>
      <c r="AI6" s="7" t="str">
        <f>IFERROR((CargaDatos[[#This Row],[2P A]]+1.5*CargaDatos[[#This Row],[3P A]])/(CargaDatos[[#This Row],[2P I]]+CargaDatos[[#This Row],[3P I]]),"")</f>
        <v/>
      </c>
      <c r="AJ6" s="7" t="str">
        <f>IFERROR(CargaDatos[[#This Row],[Puntos]]/(2*(CargaDatos[[#This Row],[2P I]]+CargaDatos[[#This Row],[3P I]]+0.44*CargaDatos[[#This Row],[TL I]])),"")</f>
        <v/>
      </c>
      <c r="AK6" s="7" t="str">
        <f>IFERROR(CargaDatos[[#This Row],[TL A]]/(CargaDatos[[#This Row],[3P I]]+CargaDatos[[#This Row],[2P I]]),"")</f>
        <v/>
      </c>
    </row>
    <row r="7" spans="1:37" x14ac:dyDescent="0.2">
      <c r="A7" s="46"/>
      <c r="B7" s="3"/>
      <c r="C7" s="4"/>
      <c r="D7" s="4"/>
      <c r="E7" s="4"/>
      <c r="F7" s="4"/>
      <c r="G7" s="4"/>
      <c r="H7" s="4"/>
      <c r="I7" s="4"/>
      <c r="J7" s="4"/>
      <c r="K7" s="4"/>
      <c r="L7" s="4"/>
      <c r="M7" s="4"/>
      <c r="N7" s="4"/>
      <c r="O7" s="7" t="str">
        <f t="shared" si="0"/>
        <v/>
      </c>
      <c r="P7" s="4"/>
      <c r="Q7" s="4"/>
      <c r="R7" s="7" t="str">
        <f t="shared" si="1"/>
        <v/>
      </c>
      <c r="S7" s="4"/>
      <c r="T7" s="4"/>
      <c r="U7" s="7" t="str">
        <f t="shared" si="2"/>
        <v/>
      </c>
      <c r="V7" s="4"/>
      <c r="W7" s="4"/>
      <c r="X7" s="6">
        <f t="shared" si="3"/>
        <v>0</v>
      </c>
      <c r="Y7" s="4"/>
      <c r="Z7" s="4"/>
      <c r="AA7" s="4"/>
      <c r="AB7" s="4"/>
      <c r="AC7" s="4"/>
      <c r="AD7" s="4"/>
      <c r="AE7" s="4"/>
      <c r="AF7"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7" s="47">
        <f t="shared" si="4"/>
        <v>0</v>
      </c>
      <c r="AH7" s="7" t="str">
        <f>IFERROR(CargaDatos[[#This Row],[3P I]]/(CargaDatos[[#This Row],[3P I]]+CargaDatos[[#This Row],[2P I]]),"")</f>
        <v/>
      </c>
      <c r="AI7" s="7" t="str">
        <f>IFERROR((CargaDatos[[#This Row],[2P A]]+1.5*CargaDatos[[#This Row],[3P A]])/(CargaDatos[[#This Row],[2P I]]+CargaDatos[[#This Row],[3P I]]),"")</f>
        <v/>
      </c>
      <c r="AJ7" s="7" t="str">
        <f>IFERROR(CargaDatos[[#This Row],[Puntos]]/(2*(CargaDatos[[#This Row],[2P I]]+CargaDatos[[#This Row],[3P I]]+0.44*CargaDatos[[#This Row],[TL I]])),"")</f>
        <v/>
      </c>
      <c r="AK7" s="7" t="str">
        <f>IFERROR(CargaDatos[[#This Row],[TL A]]/(CargaDatos[[#This Row],[3P I]]+CargaDatos[[#This Row],[2P I]]),"")</f>
        <v/>
      </c>
    </row>
    <row r="8" spans="1:37" x14ac:dyDescent="0.2">
      <c r="A8" s="46"/>
      <c r="B8" s="3"/>
      <c r="C8" s="4"/>
      <c r="D8" s="4"/>
      <c r="E8" s="4"/>
      <c r="F8" s="4"/>
      <c r="G8" s="4"/>
      <c r="H8" s="4"/>
      <c r="I8" s="4"/>
      <c r="J8" s="4"/>
      <c r="K8" s="4"/>
      <c r="L8" s="4"/>
      <c r="M8" s="4"/>
      <c r="N8" s="4"/>
      <c r="O8" s="7" t="str">
        <f t="shared" si="0"/>
        <v/>
      </c>
      <c r="P8" s="4"/>
      <c r="Q8" s="4"/>
      <c r="R8" s="7" t="str">
        <f t="shared" si="1"/>
        <v/>
      </c>
      <c r="S8" s="4"/>
      <c r="T8" s="4"/>
      <c r="U8" s="7" t="str">
        <f t="shared" si="2"/>
        <v/>
      </c>
      <c r="V8" s="4"/>
      <c r="W8" s="4"/>
      <c r="X8" s="6">
        <f t="shared" si="3"/>
        <v>0</v>
      </c>
      <c r="Y8" s="4"/>
      <c r="Z8" s="4"/>
      <c r="AA8" s="4"/>
      <c r="AB8" s="4"/>
      <c r="AC8" s="4"/>
      <c r="AD8" s="4"/>
      <c r="AE8" s="4"/>
      <c r="AF8"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8" s="47">
        <f t="shared" si="4"/>
        <v>0</v>
      </c>
      <c r="AH8" s="7" t="str">
        <f>IFERROR(CargaDatos[[#This Row],[3P I]]/(CargaDatos[[#This Row],[3P I]]+CargaDatos[[#This Row],[2P I]]),"")</f>
        <v/>
      </c>
      <c r="AI8" s="7" t="str">
        <f>IFERROR((CargaDatos[[#This Row],[2P A]]+1.5*CargaDatos[[#This Row],[3P A]])/(CargaDatos[[#This Row],[2P I]]+CargaDatos[[#This Row],[3P I]]),"")</f>
        <v/>
      </c>
      <c r="AJ8" s="7" t="str">
        <f>IFERROR(CargaDatos[[#This Row],[Puntos]]/(2*(CargaDatos[[#This Row],[2P I]]+CargaDatos[[#This Row],[3P I]]+0.44*CargaDatos[[#This Row],[TL I]])),"")</f>
        <v/>
      </c>
      <c r="AK8" s="7" t="str">
        <f>IFERROR(CargaDatos[[#This Row],[TL A]]/(CargaDatos[[#This Row],[3P I]]+CargaDatos[[#This Row],[2P I]]),"")</f>
        <v/>
      </c>
    </row>
    <row r="9" spans="1:37" x14ac:dyDescent="0.2">
      <c r="A9" s="46"/>
      <c r="B9" s="3"/>
      <c r="C9" s="4"/>
      <c r="D9" s="4"/>
      <c r="E9" s="4"/>
      <c r="F9" s="4"/>
      <c r="G9" s="4"/>
      <c r="H9" s="4"/>
      <c r="I9" s="4"/>
      <c r="J9" s="4"/>
      <c r="K9" s="4"/>
      <c r="L9" s="4"/>
      <c r="M9" s="4"/>
      <c r="N9" s="4"/>
      <c r="O9" s="7" t="str">
        <f t="shared" si="0"/>
        <v/>
      </c>
      <c r="P9" s="4"/>
      <c r="Q9" s="4"/>
      <c r="R9" s="7" t="str">
        <f t="shared" si="1"/>
        <v/>
      </c>
      <c r="S9" s="4"/>
      <c r="T9" s="4"/>
      <c r="U9" s="7" t="str">
        <f t="shared" si="2"/>
        <v/>
      </c>
      <c r="V9" s="4"/>
      <c r="W9" s="4"/>
      <c r="X9" s="6">
        <f t="shared" si="3"/>
        <v>0</v>
      </c>
      <c r="Y9" s="4"/>
      <c r="Z9" s="4"/>
      <c r="AA9" s="4"/>
      <c r="AB9" s="4"/>
      <c r="AC9" s="4"/>
      <c r="AD9" s="4"/>
      <c r="AE9" s="4"/>
      <c r="AF9"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9" s="47">
        <f t="shared" si="4"/>
        <v>0</v>
      </c>
      <c r="AH9" s="7" t="str">
        <f>IFERROR(CargaDatos[[#This Row],[3P I]]/(CargaDatos[[#This Row],[3P I]]+CargaDatos[[#This Row],[2P I]]),"")</f>
        <v/>
      </c>
      <c r="AI9" s="7" t="str">
        <f>IFERROR((CargaDatos[[#This Row],[2P A]]+1.5*CargaDatos[[#This Row],[3P A]])/(CargaDatos[[#This Row],[2P I]]+CargaDatos[[#This Row],[3P I]]),"")</f>
        <v/>
      </c>
      <c r="AJ9" s="7" t="str">
        <f>IFERROR(CargaDatos[[#This Row],[Puntos]]/(2*(CargaDatos[[#This Row],[2P I]]+CargaDatos[[#This Row],[3P I]]+0.44*CargaDatos[[#This Row],[TL I]])),"")</f>
        <v/>
      </c>
      <c r="AK9" s="7" t="str">
        <f>IFERROR(CargaDatos[[#This Row],[TL A]]/(CargaDatos[[#This Row],[3P I]]+CargaDatos[[#This Row],[2P I]]),"")</f>
        <v/>
      </c>
    </row>
    <row r="10" spans="1:37" x14ac:dyDescent="0.2">
      <c r="A10" s="46"/>
      <c r="B10" s="3"/>
      <c r="C10" s="4"/>
      <c r="D10" s="4"/>
      <c r="E10" s="4"/>
      <c r="F10" s="4"/>
      <c r="G10" s="4"/>
      <c r="H10" s="4"/>
      <c r="I10" s="4"/>
      <c r="J10" s="4"/>
      <c r="K10" s="4"/>
      <c r="L10" s="4"/>
      <c r="M10" s="4"/>
      <c r="N10" s="4"/>
      <c r="O10" s="7" t="str">
        <f t="shared" si="0"/>
        <v/>
      </c>
      <c r="P10" s="4"/>
      <c r="Q10" s="4"/>
      <c r="R10" s="7" t="str">
        <f t="shared" si="1"/>
        <v/>
      </c>
      <c r="S10" s="4"/>
      <c r="T10" s="4"/>
      <c r="U10" s="7" t="str">
        <f t="shared" si="2"/>
        <v/>
      </c>
      <c r="V10" s="4"/>
      <c r="W10" s="4"/>
      <c r="X10" s="6">
        <f t="shared" si="3"/>
        <v>0</v>
      </c>
      <c r="Y10" s="4"/>
      <c r="Z10" s="4"/>
      <c r="AA10" s="4"/>
      <c r="AB10" s="4"/>
      <c r="AC10" s="4"/>
      <c r="AD10" s="4"/>
      <c r="AE10" s="4"/>
      <c r="AF10"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0" s="47">
        <f t="shared" si="4"/>
        <v>0</v>
      </c>
      <c r="AH10" s="7" t="str">
        <f>IFERROR(CargaDatos[[#This Row],[3P I]]/(CargaDatos[[#This Row],[3P I]]+CargaDatos[[#This Row],[2P I]]),"")</f>
        <v/>
      </c>
      <c r="AI10" s="7" t="str">
        <f>IFERROR((CargaDatos[[#This Row],[2P A]]+1.5*CargaDatos[[#This Row],[3P A]])/(CargaDatos[[#This Row],[2P I]]+CargaDatos[[#This Row],[3P I]]),"")</f>
        <v/>
      </c>
      <c r="AJ10" s="7" t="str">
        <f>IFERROR(CargaDatos[[#This Row],[Puntos]]/(2*(CargaDatos[[#This Row],[2P I]]+CargaDatos[[#This Row],[3P I]]+0.44*CargaDatos[[#This Row],[TL I]])),"")</f>
        <v/>
      </c>
      <c r="AK10" s="7" t="str">
        <f>IFERROR(CargaDatos[[#This Row],[TL A]]/(CargaDatos[[#This Row],[3P I]]+CargaDatos[[#This Row],[2P I]]),"")</f>
        <v/>
      </c>
    </row>
    <row r="11" spans="1:37" x14ac:dyDescent="0.2">
      <c r="A11" s="46"/>
      <c r="B11" s="3"/>
      <c r="C11" s="4"/>
      <c r="D11" s="4"/>
      <c r="E11" s="4"/>
      <c r="F11" s="4"/>
      <c r="G11" s="4"/>
      <c r="H11" s="4"/>
      <c r="I11" s="4"/>
      <c r="J11" s="4"/>
      <c r="K11" s="4"/>
      <c r="L11" s="4"/>
      <c r="M11" s="4"/>
      <c r="N11" s="4"/>
      <c r="O11" s="7" t="str">
        <f t="shared" si="0"/>
        <v/>
      </c>
      <c r="P11" s="4"/>
      <c r="Q11" s="4"/>
      <c r="R11" s="7" t="str">
        <f t="shared" si="1"/>
        <v/>
      </c>
      <c r="S11" s="4"/>
      <c r="T11" s="4"/>
      <c r="U11" s="7" t="str">
        <f t="shared" si="2"/>
        <v/>
      </c>
      <c r="V11" s="4"/>
      <c r="W11" s="4"/>
      <c r="X11" s="6">
        <f t="shared" si="3"/>
        <v>0</v>
      </c>
      <c r="Y11" s="4"/>
      <c r="Z11" s="4"/>
      <c r="AA11" s="4"/>
      <c r="AB11" s="4"/>
      <c r="AC11" s="4"/>
      <c r="AD11" s="4"/>
      <c r="AE11" s="4"/>
      <c r="AF11"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1" s="47">
        <f t="shared" si="4"/>
        <v>0</v>
      </c>
      <c r="AH11" s="7" t="str">
        <f>IFERROR(CargaDatos[[#This Row],[3P I]]/(CargaDatos[[#This Row],[3P I]]+CargaDatos[[#This Row],[2P I]]),"")</f>
        <v/>
      </c>
      <c r="AI11" s="7" t="str">
        <f>IFERROR((CargaDatos[[#This Row],[2P A]]+1.5*CargaDatos[[#This Row],[3P A]])/(CargaDatos[[#This Row],[2P I]]+CargaDatos[[#This Row],[3P I]]),"")</f>
        <v/>
      </c>
      <c r="AJ11" s="7" t="str">
        <f>IFERROR(CargaDatos[[#This Row],[Puntos]]/(2*(CargaDatos[[#This Row],[2P I]]+CargaDatos[[#This Row],[3P I]]+0.44*CargaDatos[[#This Row],[TL I]])),"")</f>
        <v/>
      </c>
      <c r="AK11" s="7" t="str">
        <f>IFERROR(CargaDatos[[#This Row],[TL A]]/(CargaDatos[[#This Row],[3P I]]+CargaDatos[[#This Row],[2P I]]),"")</f>
        <v/>
      </c>
    </row>
    <row r="12" spans="1:37" x14ac:dyDescent="0.2">
      <c r="A12" s="46"/>
      <c r="B12" s="3"/>
      <c r="C12" s="4"/>
      <c r="D12" s="4"/>
      <c r="E12" s="4"/>
      <c r="F12" s="4"/>
      <c r="G12" s="4"/>
      <c r="H12" s="4"/>
      <c r="I12" s="4"/>
      <c r="J12" s="4"/>
      <c r="K12" s="4"/>
      <c r="L12" s="4"/>
      <c r="M12" s="4"/>
      <c r="N12" s="4"/>
      <c r="O12" s="7" t="str">
        <f t="shared" si="0"/>
        <v/>
      </c>
      <c r="P12" s="4"/>
      <c r="Q12" s="4"/>
      <c r="R12" s="7" t="str">
        <f t="shared" si="1"/>
        <v/>
      </c>
      <c r="S12" s="4"/>
      <c r="T12" s="4"/>
      <c r="U12" s="7" t="str">
        <f t="shared" si="2"/>
        <v/>
      </c>
      <c r="V12" s="4"/>
      <c r="W12" s="4"/>
      <c r="X12" s="6">
        <f t="shared" si="3"/>
        <v>0</v>
      </c>
      <c r="Y12" s="4"/>
      <c r="Z12" s="4"/>
      <c r="AA12" s="4"/>
      <c r="AB12" s="4"/>
      <c r="AC12" s="4"/>
      <c r="AD12" s="4"/>
      <c r="AE12" s="4"/>
      <c r="AF12"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2" s="47">
        <f t="shared" si="4"/>
        <v>0</v>
      </c>
      <c r="AH12" s="7" t="str">
        <f>IFERROR(CargaDatos[[#This Row],[3P I]]/(CargaDatos[[#This Row],[3P I]]+CargaDatos[[#This Row],[2P I]]),"")</f>
        <v/>
      </c>
      <c r="AI12" s="7" t="str">
        <f>IFERROR((CargaDatos[[#This Row],[2P A]]+1.5*CargaDatos[[#This Row],[3P A]])/(CargaDatos[[#This Row],[2P I]]+CargaDatos[[#This Row],[3P I]]),"")</f>
        <v/>
      </c>
      <c r="AJ12" s="7" t="str">
        <f>IFERROR(CargaDatos[[#This Row],[Puntos]]/(2*(CargaDatos[[#This Row],[2P I]]+CargaDatos[[#This Row],[3P I]]+0.44*CargaDatos[[#This Row],[TL I]])),"")</f>
        <v/>
      </c>
      <c r="AK12" s="7" t="str">
        <f>IFERROR(CargaDatos[[#This Row],[TL A]]/(CargaDatos[[#This Row],[3P I]]+CargaDatos[[#This Row],[2P I]]),"")</f>
        <v/>
      </c>
    </row>
    <row r="13" spans="1:37" x14ac:dyDescent="0.2">
      <c r="A13" s="46"/>
      <c r="B13" s="3"/>
      <c r="C13" s="4"/>
      <c r="D13" s="4"/>
      <c r="E13" s="4"/>
      <c r="F13" s="4"/>
      <c r="G13" s="4"/>
      <c r="H13" s="4"/>
      <c r="I13" s="4"/>
      <c r="J13" s="4"/>
      <c r="K13" s="4"/>
      <c r="L13" s="4"/>
      <c r="M13" s="4"/>
      <c r="N13" s="4"/>
      <c r="O13" s="7" t="str">
        <f t="shared" si="0"/>
        <v/>
      </c>
      <c r="P13" s="4"/>
      <c r="Q13" s="4"/>
      <c r="R13" s="7" t="str">
        <f t="shared" si="1"/>
        <v/>
      </c>
      <c r="S13" s="4"/>
      <c r="T13" s="4"/>
      <c r="U13" s="7" t="str">
        <f t="shared" si="2"/>
        <v/>
      </c>
      <c r="V13" s="4"/>
      <c r="W13" s="4"/>
      <c r="X13" s="6">
        <f t="shared" si="3"/>
        <v>0</v>
      </c>
      <c r="Y13" s="4"/>
      <c r="Z13" s="4"/>
      <c r="AA13" s="4"/>
      <c r="AB13" s="4"/>
      <c r="AC13" s="4"/>
      <c r="AD13" s="4"/>
      <c r="AE13" s="4"/>
      <c r="AF13"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3" s="47">
        <f t="shared" si="4"/>
        <v>0</v>
      </c>
      <c r="AH13" s="7" t="str">
        <f>IFERROR(CargaDatos[[#This Row],[3P I]]/(CargaDatos[[#This Row],[3P I]]+CargaDatos[[#This Row],[2P I]]),"")</f>
        <v/>
      </c>
      <c r="AI13" s="7" t="str">
        <f>IFERROR((CargaDatos[[#This Row],[2P A]]+1.5*CargaDatos[[#This Row],[3P A]])/(CargaDatos[[#This Row],[2P I]]+CargaDatos[[#This Row],[3P I]]),"")</f>
        <v/>
      </c>
      <c r="AJ13" s="7" t="str">
        <f>IFERROR(CargaDatos[[#This Row],[Puntos]]/(2*(CargaDatos[[#This Row],[2P I]]+CargaDatos[[#This Row],[3P I]]+0.44*CargaDatos[[#This Row],[TL I]])),"")</f>
        <v/>
      </c>
      <c r="AK13" s="7" t="str">
        <f>IFERROR(CargaDatos[[#This Row],[TL A]]/(CargaDatos[[#This Row],[3P I]]+CargaDatos[[#This Row],[2P I]]),"")</f>
        <v/>
      </c>
    </row>
    <row r="14" spans="1:37" x14ac:dyDescent="0.2">
      <c r="A14" s="46"/>
      <c r="B14" s="3"/>
      <c r="C14" s="4"/>
      <c r="D14" s="4"/>
      <c r="E14" s="4"/>
      <c r="F14" s="4"/>
      <c r="G14" s="4"/>
      <c r="H14" s="4"/>
      <c r="I14" s="4"/>
      <c r="J14" s="4"/>
      <c r="K14" s="4"/>
      <c r="L14" s="4"/>
      <c r="M14" s="4"/>
      <c r="N14" s="4"/>
      <c r="O14" s="7" t="str">
        <f t="shared" si="0"/>
        <v/>
      </c>
      <c r="P14" s="4"/>
      <c r="Q14" s="4"/>
      <c r="R14" s="7" t="str">
        <f t="shared" si="1"/>
        <v/>
      </c>
      <c r="S14" s="4"/>
      <c r="T14" s="4"/>
      <c r="U14" s="7" t="str">
        <f t="shared" si="2"/>
        <v/>
      </c>
      <c r="V14" s="4"/>
      <c r="W14" s="4"/>
      <c r="X14" s="6">
        <f t="shared" si="3"/>
        <v>0</v>
      </c>
      <c r="Y14" s="4"/>
      <c r="Z14" s="4"/>
      <c r="AA14" s="4"/>
      <c r="AB14" s="4"/>
      <c r="AC14" s="4"/>
      <c r="AD14" s="4"/>
      <c r="AE14" s="4"/>
      <c r="AF14"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4" s="47">
        <f t="shared" si="4"/>
        <v>0</v>
      </c>
      <c r="AH14" s="7" t="str">
        <f>IFERROR(CargaDatos[[#This Row],[3P I]]/(CargaDatos[[#This Row],[3P I]]+CargaDatos[[#This Row],[2P I]]),"")</f>
        <v/>
      </c>
      <c r="AI14" s="7" t="str">
        <f>IFERROR((CargaDatos[[#This Row],[2P A]]+1.5*CargaDatos[[#This Row],[3P A]])/(CargaDatos[[#This Row],[2P I]]+CargaDatos[[#This Row],[3P I]]),"")</f>
        <v/>
      </c>
      <c r="AJ14" s="7" t="str">
        <f>IFERROR(CargaDatos[[#This Row],[Puntos]]/(2*(CargaDatos[[#This Row],[2P I]]+CargaDatos[[#This Row],[3P I]]+0.44*CargaDatos[[#This Row],[TL I]])),"")</f>
        <v/>
      </c>
      <c r="AK14" s="7" t="str">
        <f>IFERROR(CargaDatos[[#This Row],[TL A]]/(CargaDatos[[#This Row],[3P I]]+CargaDatos[[#This Row],[2P I]]),"")</f>
        <v/>
      </c>
    </row>
    <row r="15" spans="1:37" x14ac:dyDescent="0.2">
      <c r="A15" s="46"/>
      <c r="B15" s="3"/>
      <c r="C15" s="4"/>
      <c r="D15" s="4"/>
      <c r="E15" s="4"/>
      <c r="F15" s="4"/>
      <c r="G15" s="4"/>
      <c r="H15" s="4"/>
      <c r="I15" s="4"/>
      <c r="J15" s="4"/>
      <c r="K15" s="4"/>
      <c r="L15" s="4"/>
      <c r="M15" s="4"/>
      <c r="N15" s="4"/>
      <c r="O15" s="7" t="str">
        <f t="shared" si="0"/>
        <v/>
      </c>
      <c r="P15" s="4"/>
      <c r="Q15" s="4"/>
      <c r="R15" s="7" t="str">
        <f t="shared" si="1"/>
        <v/>
      </c>
      <c r="S15" s="4"/>
      <c r="T15" s="4"/>
      <c r="U15" s="7" t="str">
        <f t="shared" si="2"/>
        <v/>
      </c>
      <c r="V15" s="4"/>
      <c r="W15" s="4"/>
      <c r="X15" s="6">
        <f t="shared" si="3"/>
        <v>0</v>
      </c>
      <c r="Y15" s="4"/>
      <c r="Z15" s="4"/>
      <c r="AA15" s="4"/>
      <c r="AB15" s="4"/>
      <c r="AC15" s="4"/>
      <c r="AD15" s="4"/>
      <c r="AE15" s="4"/>
      <c r="AF15"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5" s="47">
        <f t="shared" si="4"/>
        <v>0</v>
      </c>
      <c r="AH15" s="7" t="str">
        <f>IFERROR(CargaDatos[[#This Row],[3P I]]/(CargaDatos[[#This Row],[3P I]]+CargaDatos[[#This Row],[2P I]]),"")</f>
        <v/>
      </c>
      <c r="AI15" s="7" t="str">
        <f>IFERROR((CargaDatos[[#This Row],[2P A]]+1.5*CargaDatos[[#This Row],[3P A]])/(CargaDatos[[#This Row],[2P I]]+CargaDatos[[#This Row],[3P I]]),"")</f>
        <v/>
      </c>
      <c r="AJ15" s="7" t="str">
        <f>IFERROR(CargaDatos[[#This Row],[Puntos]]/(2*(CargaDatos[[#This Row],[2P I]]+CargaDatos[[#This Row],[3P I]]+0.44*CargaDatos[[#This Row],[TL I]])),"")</f>
        <v/>
      </c>
      <c r="AK15" s="7" t="str">
        <f>IFERROR(CargaDatos[[#This Row],[TL A]]/(CargaDatos[[#This Row],[3P I]]+CargaDatos[[#This Row],[2P I]]),"")</f>
        <v/>
      </c>
    </row>
    <row r="16" spans="1:37" x14ac:dyDescent="0.2">
      <c r="A16" s="46"/>
      <c r="B16" s="3"/>
      <c r="C16" s="4"/>
      <c r="D16" s="4"/>
      <c r="E16" s="4"/>
      <c r="F16" s="4"/>
      <c r="G16" s="4"/>
      <c r="H16" s="4"/>
      <c r="I16" s="4"/>
      <c r="J16" s="4"/>
      <c r="K16" s="4"/>
      <c r="L16" s="4"/>
      <c r="M16" s="4"/>
      <c r="N16" s="4"/>
      <c r="O16" s="7" t="str">
        <f t="shared" si="0"/>
        <v/>
      </c>
      <c r="P16" s="4"/>
      <c r="Q16" s="4"/>
      <c r="R16" s="7" t="str">
        <f t="shared" si="1"/>
        <v/>
      </c>
      <c r="S16" s="4"/>
      <c r="T16" s="4"/>
      <c r="U16" s="7" t="str">
        <f t="shared" si="2"/>
        <v/>
      </c>
      <c r="V16" s="4"/>
      <c r="W16" s="4"/>
      <c r="X16" s="6">
        <f t="shared" si="3"/>
        <v>0</v>
      </c>
      <c r="Y16" s="4"/>
      <c r="Z16" s="4"/>
      <c r="AA16" s="4"/>
      <c r="AB16" s="4"/>
      <c r="AC16" s="4"/>
      <c r="AD16" s="4"/>
      <c r="AE16" s="4"/>
      <c r="AF16"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6" s="47">
        <f t="shared" si="4"/>
        <v>0</v>
      </c>
      <c r="AH16" s="7" t="str">
        <f>IFERROR(CargaDatos[[#This Row],[3P I]]/(CargaDatos[[#This Row],[3P I]]+CargaDatos[[#This Row],[2P I]]),"")</f>
        <v/>
      </c>
      <c r="AI16" s="7" t="str">
        <f>IFERROR((CargaDatos[[#This Row],[2P A]]+1.5*CargaDatos[[#This Row],[3P A]])/(CargaDatos[[#This Row],[2P I]]+CargaDatos[[#This Row],[3P I]]),"")</f>
        <v/>
      </c>
      <c r="AJ16" s="7" t="str">
        <f>IFERROR(CargaDatos[[#This Row],[Puntos]]/(2*(CargaDatos[[#This Row],[2P I]]+CargaDatos[[#This Row],[3P I]]+0.44*CargaDatos[[#This Row],[TL I]])),"")</f>
        <v/>
      </c>
      <c r="AK16" s="7" t="str">
        <f>IFERROR(CargaDatos[[#This Row],[TL A]]/(CargaDatos[[#This Row],[3P I]]+CargaDatos[[#This Row],[2P I]]),"")</f>
        <v/>
      </c>
    </row>
    <row r="17" spans="1:37" x14ac:dyDescent="0.2">
      <c r="A17" s="46"/>
      <c r="B17" s="3"/>
      <c r="C17" s="4"/>
      <c r="D17" s="4"/>
      <c r="E17" s="4"/>
      <c r="F17" s="4"/>
      <c r="G17" s="4"/>
      <c r="H17" s="4"/>
      <c r="I17" s="4"/>
      <c r="J17" s="4"/>
      <c r="K17" s="4"/>
      <c r="L17" s="4"/>
      <c r="M17" s="4"/>
      <c r="N17" s="4"/>
      <c r="O17" s="7" t="str">
        <f t="shared" si="0"/>
        <v/>
      </c>
      <c r="P17" s="4"/>
      <c r="Q17" s="4"/>
      <c r="R17" s="7" t="str">
        <f t="shared" si="1"/>
        <v/>
      </c>
      <c r="S17" s="4"/>
      <c r="T17" s="4"/>
      <c r="U17" s="7" t="str">
        <f t="shared" si="2"/>
        <v/>
      </c>
      <c r="V17" s="4"/>
      <c r="W17" s="4"/>
      <c r="X17" s="6">
        <f t="shared" si="3"/>
        <v>0</v>
      </c>
      <c r="Y17" s="4"/>
      <c r="Z17" s="4"/>
      <c r="AA17" s="4"/>
      <c r="AB17" s="4"/>
      <c r="AC17" s="4"/>
      <c r="AD17" s="4"/>
      <c r="AE17" s="4"/>
      <c r="AF17"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7" s="47">
        <f t="shared" si="4"/>
        <v>0</v>
      </c>
      <c r="AH17" s="7" t="str">
        <f>IFERROR(CargaDatos[[#This Row],[3P I]]/(CargaDatos[[#This Row],[3P I]]+CargaDatos[[#This Row],[2P I]]),"")</f>
        <v/>
      </c>
      <c r="AI17" s="7" t="str">
        <f>IFERROR((CargaDatos[[#This Row],[2P A]]+1.5*CargaDatos[[#This Row],[3P A]])/(CargaDatos[[#This Row],[2P I]]+CargaDatos[[#This Row],[3P I]]),"")</f>
        <v/>
      </c>
      <c r="AJ17" s="7" t="str">
        <f>IFERROR(CargaDatos[[#This Row],[Puntos]]/(2*(CargaDatos[[#This Row],[2P I]]+CargaDatos[[#This Row],[3P I]]+0.44*CargaDatos[[#This Row],[TL I]])),"")</f>
        <v/>
      </c>
      <c r="AK17" s="7" t="str">
        <f>IFERROR(CargaDatos[[#This Row],[TL A]]/(CargaDatos[[#This Row],[3P I]]+CargaDatos[[#This Row],[2P I]]),"")</f>
        <v/>
      </c>
    </row>
    <row r="18" spans="1:37" x14ac:dyDescent="0.2">
      <c r="A18" s="46"/>
      <c r="B18" s="3"/>
      <c r="C18" s="4"/>
      <c r="D18" s="4"/>
      <c r="E18" s="4"/>
      <c r="F18" s="4"/>
      <c r="G18" s="4"/>
      <c r="H18" s="4"/>
      <c r="I18" s="4"/>
      <c r="J18" s="4"/>
      <c r="K18" s="4"/>
      <c r="L18" s="4"/>
      <c r="M18" s="4"/>
      <c r="N18" s="4"/>
      <c r="O18" s="7" t="str">
        <f t="shared" si="0"/>
        <v/>
      </c>
      <c r="P18" s="4"/>
      <c r="Q18" s="4"/>
      <c r="R18" s="7" t="str">
        <f t="shared" si="1"/>
        <v/>
      </c>
      <c r="S18" s="4"/>
      <c r="T18" s="4"/>
      <c r="U18" s="7" t="str">
        <f t="shared" si="2"/>
        <v/>
      </c>
      <c r="V18" s="4"/>
      <c r="W18" s="4"/>
      <c r="X18" s="6">
        <f t="shared" si="3"/>
        <v>0</v>
      </c>
      <c r="Y18" s="4"/>
      <c r="Z18" s="4"/>
      <c r="AA18" s="4"/>
      <c r="AB18" s="4"/>
      <c r="AC18" s="4"/>
      <c r="AD18" s="4"/>
      <c r="AE18" s="4"/>
      <c r="AF18"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8" s="47">
        <f t="shared" si="4"/>
        <v>0</v>
      </c>
      <c r="AH18" s="7" t="str">
        <f>IFERROR(CargaDatos[[#This Row],[3P I]]/(CargaDatos[[#This Row],[3P I]]+CargaDatos[[#This Row],[2P I]]),"")</f>
        <v/>
      </c>
      <c r="AI18" s="7" t="str">
        <f>IFERROR((CargaDatos[[#This Row],[2P A]]+1.5*CargaDatos[[#This Row],[3P A]])/(CargaDatos[[#This Row],[2P I]]+CargaDatos[[#This Row],[3P I]]),"")</f>
        <v/>
      </c>
      <c r="AJ18" s="7" t="str">
        <f>IFERROR(CargaDatos[[#This Row],[Puntos]]/(2*(CargaDatos[[#This Row],[2P I]]+CargaDatos[[#This Row],[3P I]]+0.44*CargaDatos[[#This Row],[TL I]])),"")</f>
        <v/>
      </c>
      <c r="AK18" s="7" t="str">
        <f>IFERROR(CargaDatos[[#This Row],[TL A]]/(CargaDatos[[#This Row],[3P I]]+CargaDatos[[#This Row],[2P I]]),"")</f>
        <v/>
      </c>
    </row>
    <row r="19" spans="1:37" x14ac:dyDescent="0.2">
      <c r="A19" s="46"/>
      <c r="B19" s="3"/>
      <c r="C19" s="4"/>
      <c r="D19" s="4"/>
      <c r="E19" s="4"/>
      <c r="F19" s="4"/>
      <c r="G19" s="4"/>
      <c r="H19" s="4"/>
      <c r="I19" s="4"/>
      <c r="J19" s="4"/>
      <c r="K19" s="4"/>
      <c r="L19" s="4"/>
      <c r="M19" s="4"/>
      <c r="N19" s="4"/>
      <c r="O19" s="7" t="str">
        <f t="shared" si="0"/>
        <v/>
      </c>
      <c r="P19" s="4"/>
      <c r="Q19" s="4"/>
      <c r="R19" s="7" t="str">
        <f t="shared" si="1"/>
        <v/>
      </c>
      <c r="S19" s="4"/>
      <c r="T19" s="4"/>
      <c r="U19" s="7" t="str">
        <f t="shared" si="2"/>
        <v/>
      </c>
      <c r="V19" s="4"/>
      <c r="W19" s="4"/>
      <c r="X19" s="6">
        <f t="shared" si="3"/>
        <v>0</v>
      </c>
      <c r="Y19" s="4"/>
      <c r="Z19" s="4"/>
      <c r="AA19" s="4"/>
      <c r="AB19" s="4"/>
      <c r="AC19" s="4"/>
      <c r="AD19" s="4"/>
      <c r="AE19" s="4"/>
      <c r="AF19"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9" s="47">
        <f t="shared" si="4"/>
        <v>0</v>
      </c>
      <c r="AH19" s="7" t="str">
        <f>IFERROR(CargaDatos[[#This Row],[3P I]]/(CargaDatos[[#This Row],[3P I]]+CargaDatos[[#This Row],[2P I]]),"")</f>
        <v/>
      </c>
      <c r="AI19" s="7" t="str">
        <f>IFERROR((CargaDatos[[#This Row],[2P A]]+1.5*CargaDatos[[#This Row],[3P A]])/(CargaDatos[[#This Row],[2P I]]+CargaDatos[[#This Row],[3P I]]),"")</f>
        <v/>
      </c>
      <c r="AJ19" s="7" t="str">
        <f>IFERROR(CargaDatos[[#This Row],[Puntos]]/(2*(CargaDatos[[#This Row],[2P I]]+CargaDatos[[#This Row],[3P I]]+0.44*CargaDatos[[#This Row],[TL I]])),"")</f>
        <v/>
      </c>
      <c r="AK19" s="7" t="str">
        <f>IFERROR(CargaDatos[[#This Row],[TL A]]/(CargaDatos[[#This Row],[3P I]]+CargaDatos[[#This Row],[2P I]]),"")</f>
        <v/>
      </c>
    </row>
    <row r="20" spans="1:37" x14ac:dyDescent="0.2">
      <c r="A20" s="46"/>
      <c r="B20" s="3"/>
      <c r="C20" s="4"/>
      <c r="D20" s="4"/>
      <c r="E20" s="4"/>
      <c r="F20" s="4"/>
      <c r="G20" s="4"/>
      <c r="H20" s="4"/>
      <c r="I20" s="4"/>
      <c r="J20" s="4"/>
      <c r="K20" s="4"/>
      <c r="L20" s="4"/>
      <c r="M20" s="4"/>
      <c r="N20" s="4"/>
      <c r="O20" s="7" t="str">
        <f t="shared" si="0"/>
        <v/>
      </c>
      <c r="P20" s="4"/>
      <c r="Q20" s="4"/>
      <c r="R20" s="7" t="str">
        <f t="shared" si="1"/>
        <v/>
      </c>
      <c r="S20" s="4"/>
      <c r="T20" s="4"/>
      <c r="U20" s="7" t="str">
        <f t="shared" si="2"/>
        <v/>
      </c>
      <c r="V20" s="4"/>
      <c r="W20" s="4"/>
      <c r="X20" s="6">
        <f t="shared" si="3"/>
        <v>0</v>
      </c>
      <c r="Y20" s="4"/>
      <c r="Z20" s="4"/>
      <c r="AA20" s="4"/>
      <c r="AB20" s="4"/>
      <c r="AC20" s="4"/>
      <c r="AD20" s="4"/>
      <c r="AE20" s="4"/>
      <c r="AF20"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20" s="47">
        <f t="shared" si="4"/>
        <v>0</v>
      </c>
      <c r="AH20" s="7" t="str">
        <f>IFERROR(CargaDatos[[#This Row],[3P I]]/(CargaDatos[[#This Row],[3P I]]+CargaDatos[[#This Row],[2P I]]),"")</f>
        <v/>
      </c>
      <c r="AI20" s="7" t="str">
        <f>IFERROR((CargaDatos[[#This Row],[2P A]]+1.5*CargaDatos[[#This Row],[3P A]])/(CargaDatos[[#This Row],[2P I]]+CargaDatos[[#This Row],[3P I]]),"")</f>
        <v/>
      </c>
      <c r="AJ20" s="7" t="str">
        <f>IFERROR(CargaDatos[[#This Row],[Puntos]]/(2*(CargaDatos[[#This Row],[2P I]]+CargaDatos[[#This Row],[3P I]]+0.44*CargaDatos[[#This Row],[TL I]])),"")</f>
        <v/>
      </c>
      <c r="AK20" s="7" t="str">
        <f>IFERROR(CargaDatos[[#This Row],[TL A]]/(CargaDatos[[#This Row],[3P I]]+CargaDatos[[#This Row],[2P I]]),"")</f>
        <v/>
      </c>
    </row>
    <row r="21" spans="1:37" x14ac:dyDescent="0.2">
      <c r="A21" s="46"/>
      <c r="B21" s="3"/>
      <c r="C21" s="4"/>
      <c r="D21" s="4"/>
      <c r="E21" s="4"/>
      <c r="F21" s="4"/>
      <c r="G21" s="4"/>
      <c r="H21" s="4"/>
      <c r="I21" s="4"/>
      <c r="J21" s="4"/>
      <c r="K21" s="4"/>
      <c r="L21" s="4"/>
      <c r="M21" s="4"/>
      <c r="N21" s="4"/>
      <c r="O21" s="7" t="str">
        <f t="shared" si="0"/>
        <v/>
      </c>
      <c r="P21" s="4"/>
      <c r="Q21" s="4"/>
      <c r="R21" s="7" t="str">
        <f t="shared" si="1"/>
        <v/>
      </c>
      <c r="S21" s="4"/>
      <c r="T21" s="4"/>
      <c r="U21" s="7" t="str">
        <f t="shared" si="2"/>
        <v/>
      </c>
      <c r="V21" s="4"/>
      <c r="W21" s="4"/>
      <c r="X21" s="6">
        <f t="shared" si="3"/>
        <v>0</v>
      </c>
      <c r="Y21" s="4"/>
      <c r="Z21" s="4"/>
      <c r="AA21" s="4"/>
      <c r="AB21" s="4"/>
      <c r="AC21" s="4"/>
      <c r="AD21" s="4"/>
      <c r="AE21" s="4"/>
      <c r="AF21"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21" s="47">
        <f t="shared" si="4"/>
        <v>0</v>
      </c>
      <c r="AH21" s="7" t="str">
        <f>IFERROR(CargaDatos[[#This Row],[3P I]]/(CargaDatos[[#This Row],[3P I]]+CargaDatos[[#This Row],[2P I]]),"")</f>
        <v/>
      </c>
      <c r="AI21" s="7" t="str">
        <f>IFERROR((CargaDatos[[#This Row],[2P A]]+1.5*CargaDatos[[#This Row],[3P A]])/(CargaDatos[[#This Row],[2P I]]+CargaDatos[[#This Row],[3P I]]),"")</f>
        <v/>
      </c>
      <c r="AJ21" s="7" t="str">
        <f>IFERROR(CargaDatos[[#This Row],[Puntos]]/(2*(CargaDatos[[#This Row],[2P I]]+CargaDatos[[#This Row],[3P I]]+0.44*CargaDatos[[#This Row],[TL I]])),"")</f>
        <v/>
      </c>
      <c r="AK21" s="7" t="str">
        <f>IFERROR(CargaDatos[[#This Row],[TL A]]/(CargaDatos[[#This Row],[3P I]]+CargaDatos[[#This Row],[2P I]]),"")</f>
        <v/>
      </c>
    </row>
    <row r="22" spans="1:37" x14ac:dyDescent="0.2">
      <c r="A22" s="46"/>
      <c r="B22" s="3"/>
      <c r="C22" s="4"/>
      <c r="D22" s="4"/>
      <c r="E22" s="4"/>
      <c r="F22" s="4"/>
      <c r="G22" s="4"/>
      <c r="H22" s="4"/>
      <c r="I22" s="4"/>
      <c r="J22" s="4"/>
      <c r="K22" s="4"/>
      <c r="L22" s="4"/>
      <c r="M22" s="4"/>
      <c r="N22" s="4"/>
      <c r="O22" s="7" t="str">
        <f t="shared" si="0"/>
        <v/>
      </c>
      <c r="P22" s="4"/>
      <c r="Q22" s="4"/>
      <c r="R22" s="7" t="str">
        <f t="shared" si="1"/>
        <v/>
      </c>
      <c r="S22" s="4"/>
      <c r="T22" s="4"/>
      <c r="U22" s="7" t="str">
        <f t="shared" si="2"/>
        <v/>
      </c>
      <c r="V22" s="4"/>
      <c r="W22" s="4"/>
      <c r="X22" s="6">
        <f t="shared" si="3"/>
        <v>0</v>
      </c>
      <c r="Y22" s="4"/>
      <c r="Z22" s="4"/>
      <c r="AA22" s="4"/>
      <c r="AB22" s="4"/>
      <c r="AC22" s="4"/>
      <c r="AD22" s="4"/>
      <c r="AE22" s="4"/>
      <c r="AF22"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22" s="47">
        <f t="shared" si="4"/>
        <v>0</v>
      </c>
      <c r="AH22" s="7" t="str">
        <f>IFERROR(CargaDatos[[#This Row],[3P I]]/(CargaDatos[[#This Row],[3P I]]+CargaDatos[[#This Row],[2P I]]),"")</f>
        <v/>
      </c>
      <c r="AI22" s="7" t="str">
        <f>IFERROR((CargaDatos[[#This Row],[2P A]]+1.5*CargaDatos[[#This Row],[3P A]])/(CargaDatos[[#This Row],[2P I]]+CargaDatos[[#This Row],[3P I]]),"")</f>
        <v/>
      </c>
      <c r="AJ22" s="7" t="str">
        <f>IFERROR(CargaDatos[[#This Row],[Puntos]]/(2*(CargaDatos[[#This Row],[2P I]]+CargaDatos[[#This Row],[3P I]]+0.44*CargaDatos[[#This Row],[TL I]])),"")</f>
        <v/>
      </c>
      <c r="AK22" s="7" t="str">
        <f>IFERROR(CargaDatos[[#This Row],[TL A]]/(CargaDatos[[#This Row],[3P I]]+CargaDatos[[#This Row],[2P I]]),"")</f>
        <v/>
      </c>
    </row>
    <row r="23" spans="1:37" x14ac:dyDescent="0.2">
      <c r="A23" s="46"/>
      <c r="B23" s="3"/>
      <c r="C23" s="4"/>
      <c r="D23" s="4"/>
      <c r="E23" s="4"/>
      <c r="F23" s="4"/>
      <c r="G23" s="4"/>
      <c r="H23" s="4"/>
      <c r="I23" s="4"/>
      <c r="J23" s="4"/>
      <c r="K23" s="4"/>
      <c r="L23" s="4"/>
      <c r="M23" s="4"/>
      <c r="N23" s="4"/>
      <c r="O23" s="7" t="str">
        <f t="shared" si="0"/>
        <v/>
      </c>
      <c r="P23" s="4"/>
      <c r="Q23" s="4"/>
      <c r="R23" s="7" t="str">
        <f t="shared" si="1"/>
        <v/>
      </c>
      <c r="S23" s="4"/>
      <c r="T23" s="4"/>
      <c r="U23" s="7" t="str">
        <f t="shared" si="2"/>
        <v/>
      </c>
      <c r="V23" s="4"/>
      <c r="W23" s="4"/>
      <c r="X23" s="6">
        <f t="shared" si="3"/>
        <v>0</v>
      </c>
      <c r="Y23" s="4"/>
      <c r="Z23" s="4"/>
      <c r="AA23" s="4"/>
      <c r="AB23" s="4"/>
      <c r="AC23" s="4"/>
      <c r="AD23" s="4"/>
      <c r="AE23" s="4"/>
      <c r="AF23"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23" s="47">
        <f t="shared" si="4"/>
        <v>0</v>
      </c>
      <c r="AH23" s="7" t="str">
        <f>IFERROR(CargaDatos[[#This Row],[3P I]]/(CargaDatos[[#This Row],[3P I]]+CargaDatos[[#This Row],[2P I]]),"")</f>
        <v/>
      </c>
      <c r="AI23" s="7" t="str">
        <f>IFERROR((CargaDatos[[#This Row],[2P A]]+1.5*CargaDatos[[#This Row],[3P A]])/(CargaDatos[[#This Row],[2P I]]+CargaDatos[[#This Row],[3P I]]),"")</f>
        <v/>
      </c>
      <c r="AJ23" s="7" t="str">
        <f>IFERROR(CargaDatos[[#This Row],[Puntos]]/(2*(CargaDatos[[#This Row],[2P I]]+CargaDatos[[#This Row],[3P I]]+0.44*CargaDatos[[#This Row],[TL I]])),"")</f>
        <v/>
      </c>
      <c r="AK23" s="7" t="str">
        <f>IFERROR(CargaDatos[[#This Row],[TL A]]/(CargaDatos[[#This Row],[3P I]]+CargaDatos[[#This Row],[2P I]]),"")</f>
        <v/>
      </c>
    </row>
    <row r="24" spans="1:37" x14ac:dyDescent="0.2">
      <c r="A24" s="46"/>
      <c r="B24" s="3"/>
      <c r="C24" s="4"/>
      <c r="D24" s="4"/>
      <c r="E24" s="4"/>
      <c r="F24" s="4"/>
      <c r="G24" s="4"/>
      <c r="H24" s="4"/>
      <c r="I24" s="4"/>
      <c r="J24" s="4"/>
      <c r="K24" s="4"/>
      <c r="L24" s="4"/>
      <c r="M24" s="4"/>
      <c r="N24" s="4"/>
      <c r="O24" s="7" t="str">
        <f t="shared" si="0"/>
        <v/>
      </c>
      <c r="P24" s="4"/>
      <c r="Q24" s="4"/>
      <c r="R24" s="7" t="str">
        <f t="shared" si="1"/>
        <v/>
      </c>
      <c r="S24" s="4"/>
      <c r="T24" s="4"/>
      <c r="U24" s="7" t="str">
        <f t="shared" si="2"/>
        <v/>
      </c>
      <c r="V24" s="4"/>
      <c r="W24" s="4"/>
      <c r="X24" s="6">
        <f t="shared" si="3"/>
        <v>0</v>
      </c>
      <c r="Y24" s="4"/>
      <c r="Z24" s="4"/>
      <c r="AA24" s="4"/>
      <c r="AB24" s="4"/>
      <c r="AC24" s="4"/>
      <c r="AD24" s="4"/>
      <c r="AE24" s="4"/>
      <c r="AF24"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24" s="47">
        <f t="shared" si="4"/>
        <v>0</v>
      </c>
      <c r="AH24" s="7" t="str">
        <f>IFERROR(CargaDatos[[#This Row],[3P I]]/(CargaDatos[[#This Row],[3P I]]+CargaDatos[[#This Row],[2P I]]),"")</f>
        <v/>
      </c>
      <c r="AI24" s="7" t="str">
        <f>IFERROR((CargaDatos[[#This Row],[2P A]]+1.5*CargaDatos[[#This Row],[3P A]])/(CargaDatos[[#This Row],[2P I]]+CargaDatos[[#This Row],[3P I]]),"")</f>
        <v/>
      </c>
      <c r="AJ24" s="7" t="str">
        <f>IFERROR(CargaDatos[[#This Row],[Puntos]]/(2*(CargaDatos[[#This Row],[2P I]]+CargaDatos[[#This Row],[3P I]]+0.44*CargaDatos[[#This Row],[TL I]])),"")</f>
        <v/>
      </c>
      <c r="AK24" s="7" t="str">
        <f>IFERROR(CargaDatos[[#This Row],[TL A]]/(CargaDatos[[#This Row],[3P I]]+CargaDatos[[#This Row],[2P I]]),"")</f>
        <v/>
      </c>
    </row>
    <row r="25" spans="1:37" x14ac:dyDescent="0.2">
      <c r="A25" s="46"/>
      <c r="B25" s="3"/>
      <c r="C25" s="4"/>
      <c r="D25" s="4"/>
      <c r="E25" s="4"/>
      <c r="F25" s="4"/>
      <c r="G25" s="4"/>
      <c r="H25" s="4"/>
      <c r="I25" s="4"/>
      <c r="J25" s="4"/>
      <c r="K25" s="4"/>
      <c r="L25" s="4"/>
      <c r="M25" s="4"/>
      <c r="N25" s="4"/>
      <c r="O25" s="7" t="str">
        <f t="shared" si="0"/>
        <v/>
      </c>
      <c r="P25" s="4"/>
      <c r="Q25" s="4"/>
      <c r="R25" s="7" t="str">
        <f t="shared" si="1"/>
        <v/>
      </c>
      <c r="S25" s="4"/>
      <c r="T25" s="4"/>
      <c r="U25" s="7" t="str">
        <f t="shared" si="2"/>
        <v/>
      </c>
      <c r="V25" s="4"/>
      <c r="W25" s="4"/>
      <c r="X25" s="6">
        <f t="shared" si="3"/>
        <v>0</v>
      </c>
      <c r="Y25" s="4"/>
      <c r="Z25" s="4"/>
      <c r="AA25" s="4"/>
      <c r="AB25" s="4"/>
      <c r="AC25" s="4"/>
      <c r="AD25" s="4"/>
      <c r="AE25" s="4"/>
      <c r="AF25"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25" s="47">
        <f t="shared" si="4"/>
        <v>0</v>
      </c>
      <c r="AH25" s="7" t="str">
        <f>IFERROR(CargaDatos[[#This Row],[3P I]]/(CargaDatos[[#This Row],[3P I]]+CargaDatos[[#This Row],[2P I]]),"")</f>
        <v/>
      </c>
      <c r="AI25" s="7" t="str">
        <f>IFERROR((CargaDatos[[#This Row],[2P A]]+1.5*CargaDatos[[#This Row],[3P A]])/(CargaDatos[[#This Row],[2P I]]+CargaDatos[[#This Row],[3P I]]),"")</f>
        <v/>
      </c>
      <c r="AJ25" s="7" t="str">
        <f>IFERROR(CargaDatos[[#This Row],[Puntos]]/(2*(CargaDatos[[#This Row],[2P I]]+CargaDatos[[#This Row],[3P I]]+0.44*CargaDatos[[#This Row],[TL I]])),"")</f>
        <v/>
      </c>
      <c r="AK25" s="7" t="str">
        <f>IFERROR(CargaDatos[[#This Row],[TL A]]/(CargaDatos[[#This Row],[3P I]]+CargaDatos[[#This Row],[2P I]]),"")</f>
        <v/>
      </c>
    </row>
    <row r="26" spans="1:37" x14ac:dyDescent="0.2">
      <c r="A26" s="46"/>
      <c r="B26" s="3"/>
      <c r="C26" s="4"/>
      <c r="D26" s="4"/>
      <c r="E26" s="4"/>
      <c r="F26" s="4"/>
      <c r="G26" s="4"/>
      <c r="H26" s="4"/>
      <c r="I26" s="4"/>
      <c r="J26" s="4"/>
      <c r="K26" s="4"/>
      <c r="L26" s="4"/>
      <c r="M26" s="4"/>
      <c r="N26" s="4"/>
      <c r="O26" s="7" t="str">
        <f t="shared" si="0"/>
        <v/>
      </c>
      <c r="P26" s="4"/>
      <c r="Q26" s="4"/>
      <c r="R26" s="7" t="str">
        <f t="shared" si="1"/>
        <v/>
      </c>
      <c r="S26" s="4"/>
      <c r="T26" s="4"/>
      <c r="U26" s="7" t="str">
        <f t="shared" si="2"/>
        <v/>
      </c>
      <c r="V26" s="4"/>
      <c r="W26" s="4"/>
      <c r="X26" s="6">
        <f t="shared" si="3"/>
        <v>0</v>
      </c>
      <c r="Y26" s="4"/>
      <c r="Z26" s="4"/>
      <c r="AA26" s="4"/>
      <c r="AB26" s="4"/>
      <c r="AC26" s="4"/>
      <c r="AD26" s="4"/>
      <c r="AE26" s="4"/>
      <c r="AF26"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26" s="47">
        <f t="shared" si="4"/>
        <v>0</v>
      </c>
      <c r="AH26" s="7" t="str">
        <f>IFERROR(CargaDatos[[#This Row],[3P I]]/(CargaDatos[[#This Row],[3P I]]+CargaDatos[[#This Row],[2P I]]),"")</f>
        <v/>
      </c>
      <c r="AI26" s="7" t="str">
        <f>IFERROR((CargaDatos[[#This Row],[2P A]]+1.5*CargaDatos[[#This Row],[3P A]])/(CargaDatos[[#This Row],[2P I]]+CargaDatos[[#This Row],[3P I]]),"")</f>
        <v/>
      </c>
      <c r="AJ26" s="7" t="str">
        <f>IFERROR(CargaDatos[[#This Row],[Puntos]]/(2*(CargaDatos[[#This Row],[2P I]]+CargaDatos[[#This Row],[3P I]]+0.44*CargaDatos[[#This Row],[TL I]])),"")</f>
        <v/>
      </c>
      <c r="AK26" s="7" t="str">
        <f>IFERROR(CargaDatos[[#This Row],[TL A]]/(CargaDatos[[#This Row],[3P I]]+CargaDatos[[#This Row],[2P I]]),"")</f>
        <v/>
      </c>
    </row>
    <row r="27" spans="1:37" x14ac:dyDescent="0.2">
      <c r="A27" s="46"/>
      <c r="B27" s="3"/>
      <c r="C27" s="4"/>
      <c r="D27" s="4"/>
      <c r="E27" s="4"/>
      <c r="F27" s="4"/>
      <c r="G27" s="4"/>
      <c r="H27" s="4"/>
      <c r="I27" s="4"/>
      <c r="J27" s="4"/>
      <c r="K27" s="4"/>
      <c r="L27" s="4"/>
      <c r="M27" s="4"/>
      <c r="N27" s="4"/>
      <c r="O27" s="7" t="str">
        <f t="shared" si="0"/>
        <v/>
      </c>
      <c r="P27" s="4"/>
      <c r="Q27" s="4"/>
      <c r="R27" s="7" t="str">
        <f t="shared" si="1"/>
        <v/>
      </c>
      <c r="S27" s="4"/>
      <c r="T27" s="4"/>
      <c r="U27" s="7" t="str">
        <f t="shared" si="2"/>
        <v/>
      </c>
      <c r="V27" s="4"/>
      <c r="W27" s="4"/>
      <c r="X27" s="6">
        <f t="shared" si="3"/>
        <v>0</v>
      </c>
      <c r="Y27" s="4"/>
      <c r="Z27" s="4"/>
      <c r="AA27" s="4"/>
      <c r="AB27" s="4"/>
      <c r="AC27" s="4"/>
      <c r="AD27" s="4"/>
      <c r="AE27" s="4"/>
      <c r="AF27"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27" s="47">
        <f t="shared" si="4"/>
        <v>0</v>
      </c>
      <c r="AH27" s="7" t="str">
        <f>IFERROR(CargaDatos[[#This Row],[3P I]]/(CargaDatos[[#This Row],[3P I]]+CargaDatos[[#This Row],[2P I]]),"")</f>
        <v/>
      </c>
      <c r="AI27" s="7" t="str">
        <f>IFERROR((CargaDatos[[#This Row],[2P A]]+1.5*CargaDatos[[#This Row],[3P A]])/(CargaDatos[[#This Row],[2P I]]+CargaDatos[[#This Row],[3P I]]),"")</f>
        <v/>
      </c>
      <c r="AJ27" s="7" t="str">
        <f>IFERROR(CargaDatos[[#This Row],[Puntos]]/(2*(CargaDatos[[#This Row],[2P I]]+CargaDatos[[#This Row],[3P I]]+0.44*CargaDatos[[#This Row],[TL I]])),"")</f>
        <v/>
      </c>
      <c r="AK27" s="7" t="str">
        <f>IFERROR(CargaDatos[[#This Row],[TL A]]/(CargaDatos[[#This Row],[3P I]]+CargaDatos[[#This Row],[2P I]]),"")</f>
        <v/>
      </c>
    </row>
    <row r="28" spans="1:37" x14ac:dyDescent="0.2">
      <c r="A28" s="46"/>
      <c r="B28" s="3"/>
      <c r="C28" s="4"/>
      <c r="D28" s="4"/>
      <c r="E28" s="4"/>
      <c r="F28" s="4"/>
      <c r="G28" s="4"/>
      <c r="H28" s="4"/>
      <c r="I28" s="4"/>
      <c r="J28" s="4"/>
      <c r="K28" s="4"/>
      <c r="L28" s="4"/>
      <c r="M28" s="4"/>
      <c r="N28" s="4"/>
      <c r="O28" s="7" t="str">
        <f t="shared" si="0"/>
        <v/>
      </c>
      <c r="P28" s="4"/>
      <c r="Q28" s="4"/>
      <c r="R28" s="7" t="str">
        <f t="shared" si="1"/>
        <v/>
      </c>
      <c r="S28" s="4"/>
      <c r="T28" s="4"/>
      <c r="U28" s="7" t="str">
        <f t="shared" si="2"/>
        <v/>
      </c>
      <c r="V28" s="4"/>
      <c r="W28" s="4"/>
      <c r="X28" s="6">
        <f t="shared" si="3"/>
        <v>0</v>
      </c>
      <c r="Y28" s="4"/>
      <c r="Z28" s="4"/>
      <c r="AA28" s="4"/>
      <c r="AB28" s="4"/>
      <c r="AC28" s="4"/>
      <c r="AD28" s="4"/>
      <c r="AE28" s="4"/>
      <c r="AF28"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28" s="47">
        <f t="shared" si="4"/>
        <v>0</v>
      </c>
      <c r="AH28" s="7" t="str">
        <f>IFERROR(CargaDatos[[#This Row],[3P I]]/(CargaDatos[[#This Row],[3P I]]+CargaDatos[[#This Row],[2P I]]),"")</f>
        <v/>
      </c>
      <c r="AI28" s="7" t="str">
        <f>IFERROR((CargaDatos[[#This Row],[2P A]]+1.5*CargaDatos[[#This Row],[3P A]])/(CargaDatos[[#This Row],[2P I]]+CargaDatos[[#This Row],[3P I]]),"")</f>
        <v/>
      </c>
      <c r="AJ28" s="7" t="str">
        <f>IFERROR(CargaDatos[[#This Row],[Puntos]]/(2*(CargaDatos[[#This Row],[2P I]]+CargaDatos[[#This Row],[3P I]]+0.44*CargaDatos[[#This Row],[TL I]])),"")</f>
        <v/>
      </c>
      <c r="AK28" s="7" t="str">
        <f>IFERROR(CargaDatos[[#This Row],[TL A]]/(CargaDatos[[#This Row],[3P I]]+CargaDatos[[#This Row],[2P I]]),"")</f>
        <v/>
      </c>
    </row>
    <row r="29" spans="1:37" x14ac:dyDescent="0.2">
      <c r="A29" s="46"/>
      <c r="B29" s="3"/>
      <c r="C29" s="4"/>
      <c r="D29" s="4"/>
      <c r="E29" s="4"/>
      <c r="F29" s="4"/>
      <c r="G29" s="4"/>
      <c r="H29" s="4"/>
      <c r="I29" s="4"/>
      <c r="J29" s="4"/>
      <c r="K29" s="4"/>
      <c r="L29" s="4"/>
      <c r="M29" s="4"/>
      <c r="N29" s="4"/>
      <c r="O29" s="7" t="str">
        <f t="shared" si="0"/>
        <v/>
      </c>
      <c r="P29" s="4"/>
      <c r="Q29" s="4"/>
      <c r="R29" s="7" t="str">
        <f t="shared" si="1"/>
        <v/>
      </c>
      <c r="S29" s="4"/>
      <c r="T29" s="4"/>
      <c r="U29" s="7" t="str">
        <f t="shared" si="2"/>
        <v/>
      </c>
      <c r="V29" s="4"/>
      <c r="W29" s="4"/>
      <c r="X29" s="6">
        <f t="shared" si="3"/>
        <v>0</v>
      </c>
      <c r="Y29" s="4"/>
      <c r="Z29" s="4"/>
      <c r="AA29" s="4"/>
      <c r="AB29" s="4"/>
      <c r="AC29" s="4"/>
      <c r="AD29" s="4"/>
      <c r="AE29" s="4"/>
      <c r="AF29"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29" s="47">
        <f t="shared" si="4"/>
        <v>0</v>
      </c>
      <c r="AH29" s="7" t="str">
        <f>IFERROR(CargaDatos[[#This Row],[3P I]]/(CargaDatos[[#This Row],[3P I]]+CargaDatos[[#This Row],[2P I]]),"")</f>
        <v/>
      </c>
      <c r="AI29" s="7" t="str">
        <f>IFERROR((CargaDatos[[#This Row],[2P A]]+1.5*CargaDatos[[#This Row],[3P A]])/(CargaDatos[[#This Row],[2P I]]+CargaDatos[[#This Row],[3P I]]),"")</f>
        <v/>
      </c>
      <c r="AJ29" s="7" t="str">
        <f>IFERROR(CargaDatos[[#This Row],[Puntos]]/(2*(CargaDatos[[#This Row],[2P I]]+CargaDatos[[#This Row],[3P I]]+0.44*CargaDatos[[#This Row],[TL I]])),"")</f>
        <v/>
      </c>
      <c r="AK29" s="7" t="str">
        <f>IFERROR(CargaDatos[[#This Row],[TL A]]/(CargaDatos[[#This Row],[3P I]]+CargaDatos[[#This Row],[2P I]]),"")</f>
        <v/>
      </c>
    </row>
    <row r="30" spans="1:37" x14ac:dyDescent="0.2">
      <c r="A30" s="46"/>
      <c r="B30" s="3"/>
      <c r="C30" s="4"/>
      <c r="D30" s="4"/>
      <c r="E30" s="4"/>
      <c r="F30" s="4"/>
      <c r="G30" s="4"/>
      <c r="H30" s="4"/>
      <c r="I30" s="4"/>
      <c r="J30" s="4"/>
      <c r="K30" s="4"/>
      <c r="L30" s="4"/>
      <c r="M30" s="4"/>
      <c r="N30" s="4"/>
      <c r="O30" s="7" t="str">
        <f t="shared" si="0"/>
        <v/>
      </c>
      <c r="P30" s="4"/>
      <c r="Q30" s="4"/>
      <c r="R30" s="7" t="str">
        <f t="shared" si="1"/>
        <v/>
      </c>
      <c r="S30" s="4"/>
      <c r="T30" s="4"/>
      <c r="U30" s="7" t="str">
        <f t="shared" si="2"/>
        <v/>
      </c>
      <c r="V30" s="4"/>
      <c r="W30" s="4"/>
      <c r="X30" s="6">
        <f t="shared" si="3"/>
        <v>0</v>
      </c>
      <c r="Y30" s="4"/>
      <c r="Z30" s="4"/>
      <c r="AA30" s="4"/>
      <c r="AB30" s="4"/>
      <c r="AC30" s="4"/>
      <c r="AD30" s="4"/>
      <c r="AE30" s="4"/>
      <c r="AF30"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30" s="47">
        <f t="shared" si="4"/>
        <v>0</v>
      </c>
      <c r="AH30" s="7" t="str">
        <f>IFERROR(CargaDatos[[#This Row],[3P I]]/(CargaDatos[[#This Row],[3P I]]+CargaDatos[[#This Row],[2P I]]),"")</f>
        <v/>
      </c>
      <c r="AI30" s="7" t="str">
        <f>IFERROR((CargaDatos[[#This Row],[2P A]]+1.5*CargaDatos[[#This Row],[3P A]])/(CargaDatos[[#This Row],[2P I]]+CargaDatos[[#This Row],[3P I]]),"")</f>
        <v/>
      </c>
      <c r="AJ30" s="7" t="str">
        <f>IFERROR(CargaDatos[[#This Row],[Puntos]]/(2*(CargaDatos[[#This Row],[2P I]]+CargaDatos[[#This Row],[3P I]]+0.44*CargaDatos[[#This Row],[TL I]])),"")</f>
        <v/>
      </c>
      <c r="AK30" s="7" t="str">
        <f>IFERROR(CargaDatos[[#This Row],[TL A]]/(CargaDatos[[#This Row],[3P I]]+CargaDatos[[#This Row],[2P I]]),"")</f>
        <v/>
      </c>
    </row>
    <row r="31" spans="1:37" x14ac:dyDescent="0.2">
      <c r="A31" s="46"/>
      <c r="B31" s="3"/>
      <c r="C31" s="4"/>
      <c r="D31" s="4"/>
      <c r="E31" s="4"/>
      <c r="F31" s="4"/>
      <c r="G31" s="4"/>
      <c r="H31" s="4"/>
      <c r="I31" s="4"/>
      <c r="J31" s="4"/>
      <c r="K31" s="4"/>
      <c r="L31" s="4"/>
      <c r="M31" s="4"/>
      <c r="N31" s="4"/>
      <c r="O31" s="7" t="str">
        <f t="shared" si="0"/>
        <v/>
      </c>
      <c r="P31" s="4"/>
      <c r="Q31" s="4"/>
      <c r="R31" s="7" t="str">
        <f t="shared" si="1"/>
        <v/>
      </c>
      <c r="S31" s="4"/>
      <c r="T31" s="4"/>
      <c r="U31" s="7" t="str">
        <f t="shared" si="2"/>
        <v/>
      </c>
      <c r="V31" s="4"/>
      <c r="W31" s="4"/>
      <c r="X31" s="6">
        <f t="shared" si="3"/>
        <v>0</v>
      </c>
      <c r="Y31" s="4"/>
      <c r="Z31" s="4"/>
      <c r="AA31" s="4"/>
      <c r="AB31" s="4"/>
      <c r="AC31" s="4"/>
      <c r="AD31" s="4"/>
      <c r="AE31" s="4"/>
      <c r="AF31"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31" s="47">
        <f t="shared" si="4"/>
        <v>0</v>
      </c>
      <c r="AH31" s="7" t="str">
        <f>IFERROR(CargaDatos[[#This Row],[3P I]]/(CargaDatos[[#This Row],[3P I]]+CargaDatos[[#This Row],[2P I]]),"")</f>
        <v/>
      </c>
      <c r="AI31" s="7" t="str">
        <f>IFERROR((CargaDatos[[#This Row],[2P A]]+1.5*CargaDatos[[#This Row],[3P A]])/(CargaDatos[[#This Row],[2P I]]+CargaDatos[[#This Row],[3P I]]),"")</f>
        <v/>
      </c>
      <c r="AJ31" s="7" t="str">
        <f>IFERROR(CargaDatos[[#This Row],[Puntos]]/(2*(CargaDatos[[#This Row],[2P I]]+CargaDatos[[#This Row],[3P I]]+0.44*CargaDatos[[#This Row],[TL I]])),"")</f>
        <v/>
      </c>
      <c r="AK31" s="7" t="str">
        <f>IFERROR(CargaDatos[[#This Row],[TL A]]/(CargaDatos[[#This Row],[3P I]]+CargaDatos[[#This Row],[2P I]]),"")</f>
        <v/>
      </c>
    </row>
    <row r="32" spans="1:37" x14ac:dyDescent="0.2">
      <c r="A32" s="46"/>
      <c r="B32" s="3"/>
      <c r="C32" s="4"/>
      <c r="D32" s="4"/>
      <c r="E32" s="4"/>
      <c r="F32" s="4"/>
      <c r="G32" s="4"/>
      <c r="H32" s="4"/>
      <c r="I32" s="4"/>
      <c r="J32" s="4"/>
      <c r="K32" s="4"/>
      <c r="L32" s="4"/>
      <c r="M32" s="4"/>
      <c r="N32" s="4"/>
      <c r="O32" s="7" t="str">
        <f t="shared" si="0"/>
        <v/>
      </c>
      <c r="P32" s="4"/>
      <c r="Q32" s="4"/>
      <c r="R32" s="7" t="str">
        <f t="shared" si="1"/>
        <v/>
      </c>
      <c r="S32" s="4"/>
      <c r="T32" s="4"/>
      <c r="U32" s="7" t="str">
        <f t="shared" si="2"/>
        <v/>
      </c>
      <c r="V32" s="4"/>
      <c r="W32" s="4"/>
      <c r="X32" s="6">
        <f t="shared" si="3"/>
        <v>0</v>
      </c>
      <c r="Y32" s="4"/>
      <c r="Z32" s="4"/>
      <c r="AA32" s="4"/>
      <c r="AB32" s="4"/>
      <c r="AC32" s="4"/>
      <c r="AD32" s="4"/>
      <c r="AE32" s="4"/>
      <c r="AF32"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32" s="47">
        <f t="shared" si="4"/>
        <v>0</v>
      </c>
      <c r="AH32" s="7" t="str">
        <f>IFERROR(CargaDatos[[#This Row],[3P I]]/(CargaDatos[[#This Row],[3P I]]+CargaDatos[[#This Row],[2P I]]),"")</f>
        <v/>
      </c>
      <c r="AI32" s="7" t="str">
        <f>IFERROR((CargaDatos[[#This Row],[2P A]]+1.5*CargaDatos[[#This Row],[3P A]])/(CargaDatos[[#This Row],[2P I]]+CargaDatos[[#This Row],[3P I]]),"")</f>
        <v/>
      </c>
      <c r="AJ32" s="7" t="str">
        <f>IFERROR(CargaDatos[[#This Row],[Puntos]]/(2*(CargaDatos[[#This Row],[2P I]]+CargaDatos[[#This Row],[3P I]]+0.44*CargaDatos[[#This Row],[TL I]])),"")</f>
        <v/>
      </c>
      <c r="AK32" s="7" t="str">
        <f>IFERROR(CargaDatos[[#This Row],[TL A]]/(CargaDatos[[#This Row],[3P I]]+CargaDatos[[#This Row],[2P I]]),"")</f>
        <v/>
      </c>
    </row>
    <row r="33" spans="1:37" x14ac:dyDescent="0.2">
      <c r="A33" s="46"/>
      <c r="B33" s="3"/>
      <c r="C33" s="4"/>
      <c r="D33" s="4"/>
      <c r="E33" s="4"/>
      <c r="F33" s="4"/>
      <c r="G33" s="4"/>
      <c r="H33" s="4"/>
      <c r="I33" s="4"/>
      <c r="J33" s="4"/>
      <c r="K33" s="4"/>
      <c r="L33" s="4"/>
      <c r="M33" s="4"/>
      <c r="N33" s="4"/>
      <c r="O33" s="7" t="str">
        <f t="shared" si="0"/>
        <v/>
      </c>
      <c r="P33" s="4"/>
      <c r="Q33" s="4"/>
      <c r="R33" s="7" t="str">
        <f t="shared" si="1"/>
        <v/>
      </c>
      <c r="S33" s="4"/>
      <c r="T33" s="4"/>
      <c r="U33" s="7" t="str">
        <f t="shared" si="2"/>
        <v/>
      </c>
      <c r="V33" s="4"/>
      <c r="W33" s="4"/>
      <c r="X33" s="6">
        <f t="shared" si="3"/>
        <v>0</v>
      </c>
      <c r="Y33" s="4"/>
      <c r="Z33" s="4"/>
      <c r="AA33" s="4"/>
      <c r="AB33" s="4"/>
      <c r="AC33" s="4"/>
      <c r="AD33" s="4"/>
      <c r="AE33" s="4"/>
      <c r="AF33"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33" s="47">
        <f t="shared" si="4"/>
        <v>0</v>
      </c>
      <c r="AH33" s="7" t="str">
        <f>IFERROR(CargaDatos[[#This Row],[3P I]]/(CargaDatos[[#This Row],[3P I]]+CargaDatos[[#This Row],[2P I]]),"")</f>
        <v/>
      </c>
      <c r="AI33" s="7" t="str">
        <f>IFERROR((CargaDatos[[#This Row],[2P A]]+1.5*CargaDatos[[#This Row],[3P A]])/(CargaDatos[[#This Row],[2P I]]+CargaDatos[[#This Row],[3P I]]),"")</f>
        <v/>
      </c>
      <c r="AJ33" s="7" t="str">
        <f>IFERROR(CargaDatos[[#This Row],[Puntos]]/(2*(CargaDatos[[#This Row],[2P I]]+CargaDatos[[#This Row],[3P I]]+0.44*CargaDatos[[#This Row],[TL I]])),"")</f>
        <v/>
      </c>
      <c r="AK33" s="7" t="str">
        <f>IFERROR(CargaDatos[[#This Row],[TL A]]/(CargaDatos[[#This Row],[3P I]]+CargaDatos[[#This Row],[2P I]]),"")</f>
        <v/>
      </c>
    </row>
    <row r="34" spans="1:37" x14ac:dyDescent="0.2">
      <c r="A34" s="46"/>
      <c r="B34" s="3"/>
      <c r="C34" s="4"/>
      <c r="D34" s="4"/>
      <c r="E34" s="4"/>
      <c r="F34" s="4"/>
      <c r="G34" s="4"/>
      <c r="H34" s="4"/>
      <c r="I34" s="4"/>
      <c r="J34" s="4"/>
      <c r="K34" s="4"/>
      <c r="L34" s="4"/>
      <c r="M34" s="4"/>
      <c r="N34" s="4"/>
      <c r="O34" s="7" t="str">
        <f t="shared" si="0"/>
        <v/>
      </c>
      <c r="P34" s="4"/>
      <c r="Q34" s="4"/>
      <c r="R34" s="7" t="str">
        <f t="shared" si="1"/>
        <v/>
      </c>
      <c r="S34" s="4"/>
      <c r="T34" s="4"/>
      <c r="U34" s="7" t="str">
        <f t="shared" si="2"/>
        <v/>
      </c>
      <c r="V34" s="4"/>
      <c r="W34" s="4"/>
      <c r="X34" s="6">
        <f t="shared" si="3"/>
        <v>0</v>
      </c>
      <c r="Y34" s="4"/>
      <c r="Z34" s="4"/>
      <c r="AA34" s="4"/>
      <c r="AB34" s="4"/>
      <c r="AC34" s="4"/>
      <c r="AD34" s="4"/>
      <c r="AE34" s="4"/>
      <c r="AF34"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34" s="47">
        <f t="shared" si="4"/>
        <v>0</v>
      </c>
      <c r="AH34" s="7" t="str">
        <f>IFERROR(CargaDatos[[#This Row],[3P I]]/(CargaDatos[[#This Row],[3P I]]+CargaDatos[[#This Row],[2P I]]),"")</f>
        <v/>
      </c>
      <c r="AI34" s="7" t="str">
        <f>IFERROR((CargaDatos[[#This Row],[2P A]]+1.5*CargaDatos[[#This Row],[3P A]])/(CargaDatos[[#This Row],[2P I]]+CargaDatos[[#This Row],[3P I]]),"")</f>
        <v/>
      </c>
      <c r="AJ34" s="7" t="str">
        <f>IFERROR(CargaDatos[[#This Row],[Puntos]]/(2*(CargaDatos[[#This Row],[2P I]]+CargaDatos[[#This Row],[3P I]]+0.44*CargaDatos[[#This Row],[TL I]])),"")</f>
        <v/>
      </c>
      <c r="AK34" s="7" t="str">
        <f>IFERROR(CargaDatos[[#This Row],[TL A]]/(CargaDatos[[#This Row],[3P I]]+CargaDatos[[#This Row],[2P I]]),"")</f>
        <v/>
      </c>
    </row>
    <row r="35" spans="1:37" x14ac:dyDescent="0.2">
      <c r="A35" s="46"/>
      <c r="B35" s="3"/>
      <c r="C35" s="4"/>
      <c r="D35" s="4"/>
      <c r="E35" s="4"/>
      <c r="F35" s="4"/>
      <c r="G35" s="4"/>
      <c r="H35" s="4"/>
      <c r="I35" s="4"/>
      <c r="J35" s="4"/>
      <c r="K35" s="4"/>
      <c r="L35" s="4"/>
      <c r="M35" s="4"/>
      <c r="N35" s="4"/>
      <c r="O35" s="7" t="str">
        <f t="shared" si="0"/>
        <v/>
      </c>
      <c r="P35" s="4"/>
      <c r="Q35" s="4"/>
      <c r="R35" s="7" t="str">
        <f t="shared" si="1"/>
        <v/>
      </c>
      <c r="S35" s="4"/>
      <c r="T35" s="4"/>
      <c r="U35" s="7" t="str">
        <f t="shared" si="2"/>
        <v/>
      </c>
      <c r="V35" s="4"/>
      <c r="W35" s="4"/>
      <c r="X35" s="6">
        <f t="shared" si="3"/>
        <v>0</v>
      </c>
      <c r="Y35" s="4"/>
      <c r="Z35" s="4"/>
      <c r="AA35" s="4"/>
      <c r="AB35" s="4"/>
      <c r="AC35" s="4"/>
      <c r="AD35" s="4"/>
      <c r="AE35" s="4"/>
      <c r="AF35"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35" s="47">
        <f t="shared" si="4"/>
        <v>0</v>
      </c>
      <c r="AH35" s="7" t="str">
        <f>IFERROR(CargaDatos[[#This Row],[3P I]]/(CargaDatos[[#This Row],[3P I]]+CargaDatos[[#This Row],[2P I]]),"")</f>
        <v/>
      </c>
      <c r="AI35" s="7" t="str">
        <f>IFERROR((CargaDatos[[#This Row],[2P A]]+1.5*CargaDatos[[#This Row],[3P A]])/(CargaDatos[[#This Row],[2P I]]+CargaDatos[[#This Row],[3P I]]),"")</f>
        <v/>
      </c>
      <c r="AJ35" s="7" t="str">
        <f>IFERROR(CargaDatos[[#This Row],[Puntos]]/(2*(CargaDatos[[#This Row],[2P I]]+CargaDatos[[#This Row],[3P I]]+0.44*CargaDatos[[#This Row],[TL I]])),"")</f>
        <v/>
      </c>
      <c r="AK35" s="7" t="str">
        <f>IFERROR(CargaDatos[[#This Row],[TL A]]/(CargaDatos[[#This Row],[3P I]]+CargaDatos[[#This Row],[2P I]]),"")</f>
        <v/>
      </c>
    </row>
    <row r="36" spans="1:37" x14ac:dyDescent="0.2">
      <c r="A36" s="46"/>
      <c r="B36" s="3"/>
      <c r="C36" s="4"/>
      <c r="D36" s="4"/>
      <c r="E36" s="4"/>
      <c r="F36" s="4"/>
      <c r="G36" s="4"/>
      <c r="H36" s="4"/>
      <c r="I36" s="4"/>
      <c r="J36" s="4"/>
      <c r="K36" s="4"/>
      <c r="L36" s="4"/>
      <c r="M36" s="4"/>
      <c r="N36" s="4"/>
      <c r="O36" s="7" t="str">
        <f t="shared" si="0"/>
        <v/>
      </c>
      <c r="P36" s="4"/>
      <c r="Q36" s="4"/>
      <c r="R36" s="7" t="str">
        <f t="shared" si="1"/>
        <v/>
      </c>
      <c r="S36" s="4"/>
      <c r="T36" s="4"/>
      <c r="U36" s="7" t="str">
        <f t="shared" si="2"/>
        <v/>
      </c>
      <c r="V36" s="4"/>
      <c r="W36" s="4"/>
      <c r="X36" s="6">
        <f t="shared" si="3"/>
        <v>0</v>
      </c>
      <c r="Y36" s="4"/>
      <c r="Z36" s="4"/>
      <c r="AA36" s="4"/>
      <c r="AB36" s="4"/>
      <c r="AC36" s="4"/>
      <c r="AD36" s="4"/>
      <c r="AE36" s="4"/>
      <c r="AF36"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36" s="47">
        <f t="shared" si="4"/>
        <v>0</v>
      </c>
      <c r="AH36" s="7" t="str">
        <f>IFERROR(CargaDatos[[#This Row],[3P I]]/(CargaDatos[[#This Row],[3P I]]+CargaDatos[[#This Row],[2P I]]),"")</f>
        <v/>
      </c>
      <c r="AI36" s="7" t="str">
        <f>IFERROR((CargaDatos[[#This Row],[2P A]]+1.5*CargaDatos[[#This Row],[3P A]])/(CargaDatos[[#This Row],[2P I]]+CargaDatos[[#This Row],[3P I]]),"")</f>
        <v/>
      </c>
      <c r="AJ36" s="7" t="str">
        <f>IFERROR(CargaDatos[[#This Row],[Puntos]]/(2*(CargaDatos[[#This Row],[2P I]]+CargaDatos[[#This Row],[3P I]]+0.44*CargaDatos[[#This Row],[TL I]])),"")</f>
        <v/>
      </c>
      <c r="AK36" s="7" t="str">
        <f>IFERROR(CargaDatos[[#This Row],[TL A]]/(CargaDatos[[#This Row],[3P I]]+CargaDatos[[#This Row],[2P I]]),"")</f>
        <v/>
      </c>
    </row>
    <row r="37" spans="1:37" x14ac:dyDescent="0.2">
      <c r="A37" s="46"/>
      <c r="B37" s="3"/>
      <c r="C37" s="4"/>
      <c r="D37" s="4"/>
      <c r="E37" s="4"/>
      <c r="F37" s="4"/>
      <c r="G37" s="4"/>
      <c r="H37" s="4"/>
      <c r="I37" s="4"/>
      <c r="J37" s="4"/>
      <c r="K37" s="4"/>
      <c r="L37" s="4"/>
      <c r="M37" s="4"/>
      <c r="N37" s="4"/>
      <c r="O37" s="7" t="str">
        <f t="shared" si="0"/>
        <v/>
      </c>
      <c r="P37" s="4"/>
      <c r="Q37" s="4"/>
      <c r="R37" s="7" t="str">
        <f t="shared" si="1"/>
        <v/>
      </c>
      <c r="S37" s="4"/>
      <c r="T37" s="4"/>
      <c r="U37" s="7" t="str">
        <f t="shared" si="2"/>
        <v/>
      </c>
      <c r="V37" s="4"/>
      <c r="W37" s="4"/>
      <c r="X37" s="6">
        <f t="shared" si="3"/>
        <v>0</v>
      </c>
      <c r="Y37" s="4"/>
      <c r="Z37" s="4"/>
      <c r="AA37" s="4"/>
      <c r="AB37" s="4"/>
      <c r="AC37" s="4"/>
      <c r="AD37" s="4"/>
      <c r="AE37" s="4"/>
      <c r="AF37"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37" s="47">
        <f t="shared" si="4"/>
        <v>0</v>
      </c>
      <c r="AH37" s="7" t="str">
        <f>IFERROR(CargaDatos[[#This Row],[3P I]]/(CargaDatos[[#This Row],[3P I]]+CargaDatos[[#This Row],[2P I]]),"")</f>
        <v/>
      </c>
      <c r="AI37" s="7" t="str">
        <f>IFERROR((CargaDatos[[#This Row],[2P A]]+1.5*CargaDatos[[#This Row],[3P A]])/(CargaDatos[[#This Row],[2P I]]+CargaDatos[[#This Row],[3P I]]),"")</f>
        <v/>
      </c>
      <c r="AJ37" s="7" t="str">
        <f>IFERROR(CargaDatos[[#This Row],[Puntos]]/(2*(CargaDatos[[#This Row],[2P I]]+CargaDatos[[#This Row],[3P I]]+0.44*CargaDatos[[#This Row],[TL I]])),"")</f>
        <v/>
      </c>
      <c r="AK37" s="7" t="str">
        <f>IFERROR(CargaDatos[[#This Row],[TL A]]/(CargaDatos[[#This Row],[3P I]]+CargaDatos[[#This Row],[2P I]]),"")</f>
        <v/>
      </c>
    </row>
    <row r="38" spans="1:37" x14ac:dyDescent="0.2">
      <c r="A38" s="46"/>
      <c r="B38" s="3"/>
      <c r="C38" s="4"/>
      <c r="D38" s="4"/>
      <c r="E38" s="4"/>
      <c r="F38" s="4"/>
      <c r="G38" s="4"/>
      <c r="H38" s="4"/>
      <c r="I38" s="4"/>
      <c r="J38" s="4"/>
      <c r="K38" s="4"/>
      <c r="L38" s="4"/>
      <c r="M38" s="4"/>
      <c r="N38" s="4"/>
      <c r="O38" s="7" t="str">
        <f t="shared" si="0"/>
        <v/>
      </c>
      <c r="P38" s="4"/>
      <c r="Q38" s="4"/>
      <c r="R38" s="7" t="str">
        <f t="shared" si="1"/>
        <v/>
      </c>
      <c r="S38" s="4"/>
      <c r="T38" s="4"/>
      <c r="U38" s="7" t="str">
        <f t="shared" si="2"/>
        <v/>
      </c>
      <c r="V38" s="4"/>
      <c r="W38" s="4"/>
      <c r="X38" s="6">
        <f t="shared" si="3"/>
        <v>0</v>
      </c>
      <c r="Y38" s="4"/>
      <c r="Z38" s="4"/>
      <c r="AA38" s="4"/>
      <c r="AB38" s="4"/>
      <c r="AC38" s="4"/>
      <c r="AD38" s="4"/>
      <c r="AE38" s="4"/>
      <c r="AF38"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38" s="47">
        <f t="shared" si="4"/>
        <v>0</v>
      </c>
      <c r="AH38" s="7" t="str">
        <f>IFERROR(CargaDatos[[#This Row],[3P I]]/(CargaDatos[[#This Row],[3P I]]+CargaDatos[[#This Row],[2P I]]),"")</f>
        <v/>
      </c>
      <c r="AI38" s="7" t="str">
        <f>IFERROR((CargaDatos[[#This Row],[2P A]]+1.5*CargaDatos[[#This Row],[3P A]])/(CargaDatos[[#This Row],[2P I]]+CargaDatos[[#This Row],[3P I]]),"")</f>
        <v/>
      </c>
      <c r="AJ38" s="7" t="str">
        <f>IFERROR(CargaDatos[[#This Row],[Puntos]]/(2*(CargaDatos[[#This Row],[2P I]]+CargaDatos[[#This Row],[3P I]]+0.44*CargaDatos[[#This Row],[TL I]])),"")</f>
        <v/>
      </c>
      <c r="AK38" s="7" t="str">
        <f>IFERROR(CargaDatos[[#This Row],[TL A]]/(CargaDatos[[#This Row],[3P I]]+CargaDatos[[#This Row],[2P I]]),"")</f>
        <v/>
      </c>
    </row>
    <row r="39" spans="1:37" x14ac:dyDescent="0.2">
      <c r="A39" s="46"/>
      <c r="B39" s="3"/>
      <c r="C39" s="4"/>
      <c r="D39" s="4"/>
      <c r="E39" s="4"/>
      <c r="F39" s="4"/>
      <c r="G39" s="4"/>
      <c r="H39" s="4"/>
      <c r="I39" s="4"/>
      <c r="J39" s="4"/>
      <c r="K39" s="4"/>
      <c r="L39" s="4"/>
      <c r="M39" s="4"/>
      <c r="N39" s="4"/>
      <c r="O39" s="7" t="str">
        <f t="shared" si="0"/>
        <v/>
      </c>
      <c r="P39" s="4"/>
      <c r="Q39" s="4"/>
      <c r="R39" s="7" t="str">
        <f t="shared" si="1"/>
        <v/>
      </c>
      <c r="S39" s="4"/>
      <c r="T39" s="4"/>
      <c r="U39" s="7" t="str">
        <f t="shared" si="2"/>
        <v/>
      </c>
      <c r="V39" s="4"/>
      <c r="W39" s="4"/>
      <c r="X39" s="6">
        <f t="shared" si="3"/>
        <v>0</v>
      </c>
      <c r="Y39" s="4"/>
      <c r="Z39" s="4"/>
      <c r="AA39" s="4"/>
      <c r="AB39" s="4"/>
      <c r="AC39" s="4"/>
      <c r="AD39" s="4"/>
      <c r="AE39" s="4"/>
      <c r="AF39"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39" s="47">
        <f t="shared" si="4"/>
        <v>0</v>
      </c>
      <c r="AH39" s="7" t="str">
        <f>IFERROR(CargaDatos[[#This Row],[3P I]]/(CargaDatos[[#This Row],[3P I]]+CargaDatos[[#This Row],[2P I]]),"")</f>
        <v/>
      </c>
      <c r="AI39" s="7" t="str">
        <f>IFERROR((CargaDatos[[#This Row],[2P A]]+1.5*CargaDatos[[#This Row],[3P A]])/(CargaDatos[[#This Row],[2P I]]+CargaDatos[[#This Row],[3P I]]),"")</f>
        <v/>
      </c>
      <c r="AJ39" s="7" t="str">
        <f>IFERROR(CargaDatos[[#This Row],[Puntos]]/(2*(CargaDatos[[#This Row],[2P I]]+CargaDatos[[#This Row],[3P I]]+0.44*CargaDatos[[#This Row],[TL I]])),"")</f>
        <v/>
      </c>
      <c r="AK39" s="7" t="str">
        <f>IFERROR(CargaDatos[[#This Row],[TL A]]/(CargaDatos[[#This Row],[3P I]]+CargaDatos[[#This Row],[2P I]]),"")</f>
        <v/>
      </c>
    </row>
    <row r="40" spans="1:37" x14ac:dyDescent="0.2">
      <c r="A40" s="46"/>
      <c r="B40" s="3"/>
      <c r="C40" s="4"/>
      <c r="D40" s="4"/>
      <c r="E40" s="4"/>
      <c r="F40" s="4"/>
      <c r="G40" s="4"/>
      <c r="H40" s="4"/>
      <c r="I40" s="4"/>
      <c r="J40" s="4"/>
      <c r="K40" s="4"/>
      <c r="L40" s="4"/>
      <c r="M40" s="4"/>
      <c r="N40" s="4"/>
      <c r="O40" s="7" t="str">
        <f t="shared" si="0"/>
        <v/>
      </c>
      <c r="P40" s="4"/>
      <c r="Q40" s="4"/>
      <c r="R40" s="7" t="str">
        <f t="shared" si="1"/>
        <v/>
      </c>
      <c r="S40" s="4"/>
      <c r="T40" s="4"/>
      <c r="U40" s="7" t="str">
        <f t="shared" si="2"/>
        <v/>
      </c>
      <c r="V40" s="4"/>
      <c r="W40" s="4"/>
      <c r="X40" s="6">
        <f t="shared" si="3"/>
        <v>0</v>
      </c>
      <c r="Y40" s="4"/>
      <c r="Z40" s="4"/>
      <c r="AA40" s="4"/>
      <c r="AB40" s="4"/>
      <c r="AC40" s="4"/>
      <c r="AD40" s="4"/>
      <c r="AE40" s="4"/>
      <c r="AF40"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40" s="47">
        <f t="shared" si="4"/>
        <v>0</v>
      </c>
      <c r="AH40" s="7" t="str">
        <f>IFERROR(CargaDatos[[#This Row],[3P I]]/(CargaDatos[[#This Row],[3P I]]+CargaDatos[[#This Row],[2P I]]),"")</f>
        <v/>
      </c>
      <c r="AI40" s="7" t="str">
        <f>IFERROR((CargaDatos[[#This Row],[2P A]]+1.5*CargaDatos[[#This Row],[3P A]])/(CargaDatos[[#This Row],[2P I]]+CargaDatos[[#This Row],[3P I]]),"")</f>
        <v/>
      </c>
      <c r="AJ40" s="7" t="str">
        <f>IFERROR(CargaDatos[[#This Row],[Puntos]]/(2*(CargaDatos[[#This Row],[2P I]]+CargaDatos[[#This Row],[3P I]]+0.44*CargaDatos[[#This Row],[TL I]])),"")</f>
        <v/>
      </c>
      <c r="AK40" s="7" t="str">
        <f>IFERROR(CargaDatos[[#This Row],[TL A]]/(CargaDatos[[#This Row],[3P I]]+CargaDatos[[#This Row],[2P I]]),"")</f>
        <v/>
      </c>
    </row>
    <row r="41" spans="1:37" x14ac:dyDescent="0.2">
      <c r="A41" s="46"/>
      <c r="B41" s="3"/>
      <c r="C41" s="4"/>
      <c r="D41" s="4"/>
      <c r="E41" s="4"/>
      <c r="F41" s="4"/>
      <c r="G41" s="4"/>
      <c r="H41" s="4"/>
      <c r="I41" s="4"/>
      <c r="J41" s="4"/>
      <c r="K41" s="4"/>
      <c r="L41" s="4"/>
      <c r="M41" s="4"/>
      <c r="N41" s="4"/>
      <c r="O41" s="7" t="str">
        <f t="shared" si="0"/>
        <v/>
      </c>
      <c r="P41" s="4"/>
      <c r="Q41" s="4"/>
      <c r="R41" s="7" t="str">
        <f t="shared" si="1"/>
        <v/>
      </c>
      <c r="S41" s="4"/>
      <c r="T41" s="4"/>
      <c r="U41" s="7" t="str">
        <f t="shared" si="2"/>
        <v/>
      </c>
      <c r="V41" s="4"/>
      <c r="W41" s="4"/>
      <c r="X41" s="6">
        <f t="shared" si="3"/>
        <v>0</v>
      </c>
      <c r="Y41" s="4"/>
      <c r="Z41" s="4"/>
      <c r="AA41" s="4"/>
      <c r="AB41" s="4"/>
      <c r="AC41" s="4"/>
      <c r="AD41" s="4"/>
      <c r="AE41" s="4"/>
      <c r="AF41"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41" s="47">
        <f t="shared" si="4"/>
        <v>0</v>
      </c>
      <c r="AH41" s="7" t="str">
        <f>IFERROR(CargaDatos[[#This Row],[3P I]]/(CargaDatos[[#This Row],[3P I]]+CargaDatos[[#This Row],[2P I]]),"")</f>
        <v/>
      </c>
      <c r="AI41" s="7" t="str">
        <f>IFERROR((CargaDatos[[#This Row],[2P A]]+1.5*CargaDatos[[#This Row],[3P A]])/(CargaDatos[[#This Row],[2P I]]+CargaDatos[[#This Row],[3P I]]),"")</f>
        <v/>
      </c>
      <c r="AJ41" s="7" t="str">
        <f>IFERROR(CargaDatos[[#This Row],[Puntos]]/(2*(CargaDatos[[#This Row],[2P I]]+CargaDatos[[#This Row],[3P I]]+0.44*CargaDatos[[#This Row],[TL I]])),"")</f>
        <v/>
      </c>
      <c r="AK41" s="7" t="str">
        <f>IFERROR(CargaDatos[[#This Row],[TL A]]/(CargaDatos[[#This Row],[3P I]]+CargaDatos[[#This Row],[2P I]]),"")</f>
        <v/>
      </c>
    </row>
    <row r="42" spans="1:37" x14ac:dyDescent="0.2">
      <c r="A42" s="46"/>
      <c r="B42" s="3"/>
      <c r="C42" s="4"/>
      <c r="D42" s="4"/>
      <c r="E42" s="4"/>
      <c r="F42" s="4"/>
      <c r="G42" s="4"/>
      <c r="H42" s="4"/>
      <c r="I42" s="4"/>
      <c r="J42" s="4"/>
      <c r="K42" s="4"/>
      <c r="L42" s="4"/>
      <c r="M42" s="4"/>
      <c r="N42" s="4"/>
      <c r="O42" s="7" t="str">
        <f t="shared" si="0"/>
        <v/>
      </c>
      <c r="P42" s="4"/>
      <c r="Q42" s="4"/>
      <c r="R42" s="7" t="str">
        <f t="shared" si="1"/>
        <v/>
      </c>
      <c r="S42" s="4"/>
      <c r="T42" s="4"/>
      <c r="U42" s="7" t="str">
        <f t="shared" si="2"/>
        <v/>
      </c>
      <c r="V42" s="4"/>
      <c r="W42" s="4"/>
      <c r="X42" s="6">
        <f t="shared" si="3"/>
        <v>0</v>
      </c>
      <c r="Y42" s="4"/>
      <c r="Z42" s="4"/>
      <c r="AA42" s="4"/>
      <c r="AB42" s="4"/>
      <c r="AC42" s="4"/>
      <c r="AD42" s="4"/>
      <c r="AE42" s="4"/>
      <c r="AF42"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42" s="47">
        <f t="shared" si="4"/>
        <v>0</v>
      </c>
      <c r="AH42" s="7" t="str">
        <f>IFERROR(CargaDatos[[#This Row],[3P I]]/(CargaDatos[[#This Row],[3P I]]+CargaDatos[[#This Row],[2P I]]),"")</f>
        <v/>
      </c>
      <c r="AI42" s="7" t="str">
        <f>IFERROR((CargaDatos[[#This Row],[2P A]]+1.5*CargaDatos[[#This Row],[3P A]])/(CargaDatos[[#This Row],[2P I]]+CargaDatos[[#This Row],[3P I]]),"")</f>
        <v/>
      </c>
      <c r="AJ42" s="7" t="str">
        <f>IFERROR(CargaDatos[[#This Row],[Puntos]]/(2*(CargaDatos[[#This Row],[2P I]]+CargaDatos[[#This Row],[3P I]]+0.44*CargaDatos[[#This Row],[TL I]])),"")</f>
        <v/>
      </c>
      <c r="AK42" s="7" t="str">
        <f>IFERROR(CargaDatos[[#This Row],[TL A]]/(CargaDatos[[#This Row],[3P I]]+CargaDatos[[#This Row],[2P I]]),"")</f>
        <v/>
      </c>
    </row>
    <row r="43" spans="1:37" x14ac:dyDescent="0.2">
      <c r="A43" s="46"/>
      <c r="B43" s="3"/>
      <c r="C43" s="4"/>
      <c r="D43" s="4"/>
      <c r="E43" s="4"/>
      <c r="F43" s="4"/>
      <c r="G43" s="4"/>
      <c r="H43" s="4"/>
      <c r="I43" s="4"/>
      <c r="J43" s="4"/>
      <c r="K43" s="4"/>
      <c r="L43" s="4"/>
      <c r="M43" s="4"/>
      <c r="N43" s="4"/>
      <c r="O43" s="7" t="str">
        <f t="shared" si="0"/>
        <v/>
      </c>
      <c r="P43" s="4"/>
      <c r="Q43" s="4"/>
      <c r="R43" s="7" t="str">
        <f t="shared" si="1"/>
        <v/>
      </c>
      <c r="S43" s="4"/>
      <c r="T43" s="4"/>
      <c r="U43" s="7" t="str">
        <f t="shared" si="2"/>
        <v/>
      </c>
      <c r="V43" s="4"/>
      <c r="W43" s="4"/>
      <c r="X43" s="6">
        <f t="shared" si="3"/>
        <v>0</v>
      </c>
      <c r="Y43" s="4"/>
      <c r="Z43" s="4"/>
      <c r="AA43" s="4"/>
      <c r="AB43" s="4"/>
      <c r="AC43" s="4"/>
      <c r="AD43" s="4"/>
      <c r="AE43" s="4"/>
      <c r="AF43"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43" s="47">
        <f t="shared" si="4"/>
        <v>0</v>
      </c>
      <c r="AH43" s="7" t="str">
        <f>IFERROR(CargaDatos[[#This Row],[3P I]]/(CargaDatos[[#This Row],[3P I]]+CargaDatos[[#This Row],[2P I]]),"")</f>
        <v/>
      </c>
      <c r="AI43" s="7" t="str">
        <f>IFERROR((CargaDatos[[#This Row],[2P A]]+1.5*CargaDatos[[#This Row],[3P A]])/(CargaDatos[[#This Row],[2P I]]+CargaDatos[[#This Row],[3P I]]),"")</f>
        <v/>
      </c>
      <c r="AJ43" s="7" t="str">
        <f>IFERROR(CargaDatos[[#This Row],[Puntos]]/(2*(CargaDatos[[#This Row],[2P I]]+CargaDatos[[#This Row],[3P I]]+0.44*CargaDatos[[#This Row],[TL I]])),"")</f>
        <v/>
      </c>
      <c r="AK43" s="7" t="str">
        <f>IFERROR(CargaDatos[[#This Row],[TL A]]/(CargaDatos[[#This Row],[3P I]]+CargaDatos[[#This Row],[2P I]]),"")</f>
        <v/>
      </c>
    </row>
    <row r="44" spans="1:37" x14ac:dyDescent="0.2">
      <c r="A44" s="46"/>
      <c r="B44" s="3"/>
      <c r="C44" s="4"/>
      <c r="D44" s="4"/>
      <c r="E44" s="4"/>
      <c r="F44" s="4"/>
      <c r="G44" s="4"/>
      <c r="H44" s="4"/>
      <c r="I44" s="4"/>
      <c r="J44" s="4"/>
      <c r="K44" s="4"/>
      <c r="L44" s="4"/>
      <c r="M44" s="4"/>
      <c r="N44" s="4"/>
      <c r="O44" s="7" t="str">
        <f t="shared" si="0"/>
        <v/>
      </c>
      <c r="P44" s="4"/>
      <c r="Q44" s="4"/>
      <c r="R44" s="7" t="str">
        <f t="shared" si="1"/>
        <v/>
      </c>
      <c r="S44" s="4"/>
      <c r="T44" s="4"/>
      <c r="U44" s="7" t="str">
        <f t="shared" si="2"/>
        <v/>
      </c>
      <c r="V44" s="4"/>
      <c r="W44" s="4"/>
      <c r="X44" s="6">
        <f t="shared" si="3"/>
        <v>0</v>
      </c>
      <c r="Y44" s="4"/>
      <c r="Z44" s="4"/>
      <c r="AA44" s="4"/>
      <c r="AB44" s="4"/>
      <c r="AC44" s="4"/>
      <c r="AD44" s="4"/>
      <c r="AE44" s="4"/>
      <c r="AF44"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44" s="47">
        <f t="shared" si="4"/>
        <v>0</v>
      </c>
      <c r="AH44" s="7" t="str">
        <f>IFERROR(CargaDatos[[#This Row],[3P I]]/(CargaDatos[[#This Row],[3P I]]+CargaDatos[[#This Row],[2P I]]),"")</f>
        <v/>
      </c>
      <c r="AI44" s="7" t="str">
        <f>IFERROR((CargaDatos[[#This Row],[2P A]]+1.5*CargaDatos[[#This Row],[3P A]])/(CargaDatos[[#This Row],[2P I]]+CargaDatos[[#This Row],[3P I]]),"")</f>
        <v/>
      </c>
      <c r="AJ44" s="7" t="str">
        <f>IFERROR(CargaDatos[[#This Row],[Puntos]]/(2*(CargaDatos[[#This Row],[2P I]]+CargaDatos[[#This Row],[3P I]]+0.44*CargaDatos[[#This Row],[TL I]])),"")</f>
        <v/>
      </c>
      <c r="AK44" s="7" t="str">
        <f>IFERROR(CargaDatos[[#This Row],[TL A]]/(CargaDatos[[#This Row],[3P I]]+CargaDatos[[#This Row],[2P I]]),"")</f>
        <v/>
      </c>
    </row>
    <row r="45" spans="1:37" x14ac:dyDescent="0.2">
      <c r="A45" s="46"/>
      <c r="B45" s="3"/>
      <c r="C45" s="4"/>
      <c r="D45" s="4"/>
      <c r="E45" s="4"/>
      <c r="F45" s="4"/>
      <c r="G45" s="4"/>
      <c r="H45" s="4"/>
      <c r="I45" s="4"/>
      <c r="J45" s="4"/>
      <c r="K45" s="4"/>
      <c r="L45" s="4"/>
      <c r="M45" s="4"/>
      <c r="N45" s="4"/>
      <c r="O45" s="7" t="str">
        <f t="shared" si="0"/>
        <v/>
      </c>
      <c r="P45" s="4"/>
      <c r="Q45" s="4"/>
      <c r="R45" s="7" t="str">
        <f t="shared" si="1"/>
        <v/>
      </c>
      <c r="S45" s="4"/>
      <c r="T45" s="4"/>
      <c r="U45" s="7" t="str">
        <f t="shared" si="2"/>
        <v/>
      </c>
      <c r="V45" s="4"/>
      <c r="W45" s="4"/>
      <c r="X45" s="6">
        <f t="shared" si="3"/>
        <v>0</v>
      </c>
      <c r="Y45" s="4"/>
      <c r="Z45" s="4"/>
      <c r="AA45" s="4"/>
      <c r="AB45" s="4"/>
      <c r="AC45" s="4"/>
      <c r="AD45" s="4"/>
      <c r="AE45" s="4"/>
      <c r="AF45"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45" s="47">
        <f t="shared" si="4"/>
        <v>0</v>
      </c>
      <c r="AH45" s="7" t="str">
        <f>IFERROR(CargaDatos[[#This Row],[3P I]]/(CargaDatos[[#This Row],[3P I]]+CargaDatos[[#This Row],[2P I]]),"")</f>
        <v/>
      </c>
      <c r="AI45" s="7" t="str">
        <f>IFERROR((CargaDatos[[#This Row],[2P A]]+1.5*CargaDatos[[#This Row],[3P A]])/(CargaDatos[[#This Row],[2P I]]+CargaDatos[[#This Row],[3P I]]),"")</f>
        <v/>
      </c>
      <c r="AJ45" s="7" t="str">
        <f>IFERROR(CargaDatos[[#This Row],[Puntos]]/(2*(CargaDatos[[#This Row],[2P I]]+CargaDatos[[#This Row],[3P I]]+0.44*CargaDatos[[#This Row],[TL I]])),"")</f>
        <v/>
      </c>
      <c r="AK45" s="7" t="str">
        <f>IFERROR(CargaDatos[[#This Row],[TL A]]/(CargaDatos[[#This Row],[3P I]]+CargaDatos[[#This Row],[2P I]]),"")</f>
        <v/>
      </c>
    </row>
    <row r="46" spans="1:37" x14ac:dyDescent="0.2">
      <c r="A46" s="46"/>
      <c r="B46" s="3"/>
      <c r="C46" s="4"/>
      <c r="D46" s="4"/>
      <c r="E46" s="4"/>
      <c r="F46" s="4"/>
      <c r="G46" s="4"/>
      <c r="H46" s="4"/>
      <c r="I46" s="4"/>
      <c r="J46" s="4"/>
      <c r="K46" s="4"/>
      <c r="L46" s="4"/>
      <c r="M46" s="4"/>
      <c r="N46" s="4"/>
      <c r="O46" s="7" t="str">
        <f t="shared" si="0"/>
        <v/>
      </c>
      <c r="P46" s="4"/>
      <c r="Q46" s="4"/>
      <c r="R46" s="7" t="str">
        <f t="shared" si="1"/>
        <v/>
      </c>
      <c r="S46" s="4"/>
      <c r="T46" s="4"/>
      <c r="U46" s="7" t="str">
        <f t="shared" si="2"/>
        <v/>
      </c>
      <c r="V46" s="4"/>
      <c r="W46" s="4"/>
      <c r="X46" s="6">
        <f t="shared" si="3"/>
        <v>0</v>
      </c>
      <c r="Y46" s="4"/>
      <c r="Z46" s="4"/>
      <c r="AA46" s="4"/>
      <c r="AB46" s="4"/>
      <c r="AC46" s="4"/>
      <c r="AD46" s="4"/>
      <c r="AE46" s="4"/>
      <c r="AF46"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46" s="47">
        <f t="shared" si="4"/>
        <v>0</v>
      </c>
      <c r="AH46" s="7" t="str">
        <f>IFERROR(CargaDatos[[#This Row],[3P I]]/(CargaDatos[[#This Row],[3P I]]+CargaDatos[[#This Row],[2P I]]),"")</f>
        <v/>
      </c>
      <c r="AI46" s="7" t="str">
        <f>IFERROR((CargaDatos[[#This Row],[2P A]]+1.5*CargaDatos[[#This Row],[3P A]])/(CargaDatos[[#This Row],[2P I]]+CargaDatos[[#This Row],[3P I]]),"")</f>
        <v/>
      </c>
      <c r="AJ46" s="7" t="str">
        <f>IFERROR(CargaDatos[[#This Row],[Puntos]]/(2*(CargaDatos[[#This Row],[2P I]]+CargaDatos[[#This Row],[3P I]]+0.44*CargaDatos[[#This Row],[TL I]])),"")</f>
        <v/>
      </c>
      <c r="AK46" s="7" t="str">
        <f>IFERROR(CargaDatos[[#This Row],[TL A]]/(CargaDatos[[#This Row],[3P I]]+CargaDatos[[#This Row],[2P I]]),"")</f>
        <v/>
      </c>
    </row>
    <row r="47" spans="1:37" x14ac:dyDescent="0.2">
      <c r="A47" s="46"/>
      <c r="B47" s="3"/>
      <c r="C47" s="4"/>
      <c r="D47" s="4"/>
      <c r="E47" s="4"/>
      <c r="F47" s="4"/>
      <c r="G47" s="4"/>
      <c r="H47" s="4"/>
      <c r="I47" s="4"/>
      <c r="J47" s="4"/>
      <c r="K47" s="4"/>
      <c r="L47" s="4"/>
      <c r="M47" s="4"/>
      <c r="N47" s="4"/>
      <c r="O47" s="7" t="str">
        <f t="shared" si="0"/>
        <v/>
      </c>
      <c r="P47" s="4"/>
      <c r="Q47" s="4"/>
      <c r="R47" s="7" t="str">
        <f t="shared" si="1"/>
        <v/>
      </c>
      <c r="S47" s="4"/>
      <c r="T47" s="4"/>
      <c r="U47" s="7" t="str">
        <f t="shared" si="2"/>
        <v/>
      </c>
      <c r="V47" s="4"/>
      <c r="W47" s="4"/>
      <c r="X47" s="6">
        <f t="shared" si="3"/>
        <v>0</v>
      </c>
      <c r="Y47" s="4"/>
      <c r="Z47" s="4"/>
      <c r="AA47" s="4"/>
      <c r="AB47" s="4"/>
      <c r="AC47" s="4"/>
      <c r="AD47" s="4"/>
      <c r="AE47" s="4"/>
      <c r="AF47"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47" s="47">
        <f t="shared" si="4"/>
        <v>0</v>
      </c>
      <c r="AH47" s="7" t="str">
        <f>IFERROR(CargaDatos[[#This Row],[3P I]]/(CargaDatos[[#This Row],[3P I]]+CargaDatos[[#This Row],[2P I]]),"")</f>
        <v/>
      </c>
      <c r="AI47" s="7" t="str">
        <f>IFERROR((CargaDatos[[#This Row],[2P A]]+1.5*CargaDatos[[#This Row],[3P A]])/(CargaDatos[[#This Row],[2P I]]+CargaDatos[[#This Row],[3P I]]),"")</f>
        <v/>
      </c>
      <c r="AJ47" s="7" t="str">
        <f>IFERROR(CargaDatos[[#This Row],[Puntos]]/(2*(CargaDatos[[#This Row],[2P I]]+CargaDatos[[#This Row],[3P I]]+0.44*CargaDatos[[#This Row],[TL I]])),"")</f>
        <v/>
      </c>
      <c r="AK47" s="7" t="str">
        <f>IFERROR(CargaDatos[[#This Row],[TL A]]/(CargaDatos[[#This Row],[3P I]]+CargaDatos[[#This Row],[2P I]]),"")</f>
        <v/>
      </c>
    </row>
    <row r="48" spans="1:37" x14ac:dyDescent="0.2">
      <c r="A48" s="46"/>
      <c r="B48" s="3"/>
      <c r="C48" s="4"/>
      <c r="D48" s="4"/>
      <c r="E48" s="4"/>
      <c r="F48" s="4"/>
      <c r="G48" s="4"/>
      <c r="H48" s="4"/>
      <c r="I48" s="4"/>
      <c r="J48" s="4"/>
      <c r="K48" s="4"/>
      <c r="L48" s="4"/>
      <c r="M48" s="4"/>
      <c r="N48" s="4"/>
      <c r="O48" s="7" t="str">
        <f t="shared" si="0"/>
        <v/>
      </c>
      <c r="P48" s="4"/>
      <c r="Q48" s="4"/>
      <c r="R48" s="7" t="str">
        <f t="shared" si="1"/>
        <v/>
      </c>
      <c r="S48" s="4"/>
      <c r="T48" s="4"/>
      <c r="U48" s="7" t="str">
        <f t="shared" si="2"/>
        <v/>
      </c>
      <c r="V48" s="4"/>
      <c r="W48" s="4"/>
      <c r="X48" s="6">
        <f t="shared" si="3"/>
        <v>0</v>
      </c>
      <c r="Y48" s="4"/>
      <c r="Z48" s="4"/>
      <c r="AA48" s="4"/>
      <c r="AB48" s="4"/>
      <c r="AC48" s="4"/>
      <c r="AD48" s="4"/>
      <c r="AE48" s="4"/>
      <c r="AF48"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48" s="47">
        <f t="shared" si="4"/>
        <v>0</v>
      </c>
      <c r="AH48" s="7" t="str">
        <f>IFERROR(CargaDatos[[#This Row],[3P I]]/(CargaDatos[[#This Row],[3P I]]+CargaDatos[[#This Row],[2P I]]),"")</f>
        <v/>
      </c>
      <c r="AI48" s="7" t="str">
        <f>IFERROR((CargaDatos[[#This Row],[2P A]]+1.5*CargaDatos[[#This Row],[3P A]])/(CargaDatos[[#This Row],[2P I]]+CargaDatos[[#This Row],[3P I]]),"")</f>
        <v/>
      </c>
      <c r="AJ48" s="7" t="str">
        <f>IFERROR(CargaDatos[[#This Row],[Puntos]]/(2*(CargaDatos[[#This Row],[2P I]]+CargaDatos[[#This Row],[3P I]]+0.44*CargaDatos[[#This Row],[TL I]])),"")</f>
        <v/>
      </c>
      <c r="AK48" s="7" t="str">
        <f>IFERROR(CargaDatos[[#This Row],[TL A]]/(CargaDatos[[#This Row],[3P I]]+CargaDatos[[#This Row],[2P I]]),"")</f>
        <v/>
      </c>
    </row>
    <row r="49" spans="1:37" x14ac:dyDescent="0.2">
      <c r="A49" s="46"/>
      <c r="B49" s="3"/>
      <c r="C49" s="4"/>
      <c r="D49" s="4"/>
      <c r="E49" s="4"/>
      <c r="F49" s="4"/>
      <c r="G49" s="4"/>
      <c r="H49" s="4"/>
      <c r="I49" s="4"/>
      <c r="J49" s="4"/>
      <c r="K49" s="4"/>
      <c r="L49" s="4"/>
      <c r="M49" s="4"/>
      <c r="N49" s="4"/>
      <c r="O49" s="7" t="str">
        <f t="shared" si="0"/>
        <v/>
      </c>
      <c r="P49" s="4"/>
      <c r="Q49" s="4"/>
      <c r="R49" s="7" t="str">
        <f t="shared" si="1"/>
        <v/>
      </c>
      <c r="S49" s="4"/>
      <c r="T49" s="4"/>
      <c r="U49" s="7" t="str">
        <f t="shared" si="2"/>
        <v/>
      </c>
      <c r="V49" s="4"/>
      <c r="W49" s="4"/>
      <c r="X49" s="6">
        <f t="shared" si="3"/>
        <v>0</v>
      </c>
      <c r="Y49" s="4"/>
      <c r="Z49" s="4"/>
      <c r="AA49" s="4"/>
      <c r="AB49" s="4"/>
      <c r="AC49" s="4"/>
      <c r="AD49" s="4"/>
      <c r="AE49" s="4"/>
      <c r="AF49"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49" s="47">
        <f t="shared" si="4"/>
        <v>0</v>
      </c>
      <c r="AH49" s="7" t="str">
        <f>IFERROR(CargaDatos[[#This Row],[3P I]]/(CargaDatos[[#This Row],[3P I]]+CargaDatos[[#This Row],[2P I]]),"")</f>
        <v/>
      </c>
      <c r="AI49" s="7" t="str">
        <f>IFERROR((CargaDatos[[#This Row],[2P A]]+1.5*CargaDatos[[#This Row],[3P A]])/(CargaDatos[[#This Row],[2P I]]+CargaDatos[[#This Row],[3P I]]),"")</f>
        <v/>
      </c>
      <c r="AJ49" s="7" t="str">
        <f>IFERROR(CargaDatos[[#This Row],[Puntos]]/(2*(CargaDatos[[#This Row],[2P I]]+CargaDatos[[#This Row],[3P I]]+0.44*CargaDatos[[#This Row],[TL I]])),"")</f>
        <v/>
      </c>
      <c r="AK49" s="7" t="str">
        <f>IFERROR(CargaDatos[[#This Row],[TL A]]/(CargaDatos[[#This Row],[3P I]]+CargaDatos[[#This Row],[2P I]]),"")</f>
        <v/>
      </c>
    </row>
    <row r="50" spans="1:37" x14ac:dyDescent="0.2">
      <c r="A50" s="46"/>
      <c r="B50" s="3"/>
      <c r="C50" s="4"/>
      <c r="D50" s="4"/>
      <c r="E50" s="4"/>
      <c r="F50" s="4"/>
      <c r="G50" s="4"/>
      <c r="H50" s="4"/>
      <c r="I50" s="4"/>
      <c r="J50" s="4"/>
      <c r="K50" s="4"/>
      <c r="L50" s="4"/>
      <c r="M50" s="4"/>
      <c r="N50" s="4"/>
      <c r="O50" s="7" t="str">
        <f t="shared" si="0"/>
        <v/>
      </c>
      <c r="P50" s="4"/>
      <c r="Q50" s="4"/>
      <c r="R50" s="7" t="str">
        <f t="shared" si="1"/>
        <v/>
      </c>
      <c r="S50" s="4"/>
      <c r="T50" s="4"/>
      <c r="U50" s="7" t="str">
        <f t="shared" si="2"/>
        <v/>
      </c>
      <c r="V50" s="4"/>
      <c r="W50" s="4"/>
      <c r="X50" s="6">
        <f t="shared" si="3"/>
        <v>0</v>
      </c>
      <c r="Y50" s="4"/>
      <c r="Z50" s="4"/>
      <c r="AA50" s="4"/>
      <c r="AB50" s="4"/>
      <c r="AC50" s="4"/>
      <c r="AD50" s="4"/>
      <c r="AE50" s="4"/>
      <c r="AF50"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50" s="47">
        <f t="shared" si="4"/>
        <v>0</v>
      </c>
      <c r="AH50" s="7" t="str">
        <f>IFERROR(CargaDatos[[#This Row],[3P I]]/(CargaDatos[[#This Row],[3P I]]+CargaDatos[[#This Row],[2P I]]),"")</f>
        <v/>
      </c>
      <c r="AI50" s="7" t="str">
        <f>IFERROR((CargaDatos[[#This Row],[2P A]]+1.5*CargaDatos[[#This Row],[3P A]])/(CargaDatos[[#This Row],[2P I]]+CargaDatos[[#This Row],[3P I]]),"")</f>
        <v/>
      </c>
      <c r="AJ50" s="7" t="str">
        <f>IFERROR(CargaDatos[[#This Row],[Puntos]]/(2*(CargaDatos[[#This Row],[2P I]]+CargaDatos[[#This Row],[3P I]]+0.44*CargaDatos[[#This Row],[TL I]])),"")</f>
        <v/>
      </c>
      <c r="AK50" s="7" t="str">
        <f>IFERROR(CargaDatos[[#This Row],[TL A]]/(CargaDatos[[#This Row],[3P I]]+CargaDatos[[#This Row],[2P I]]),"")</f>
        <v/>
      </c>
    </row>
    <row r="51" spans="1:37" x14ac:dyDescent="0.2">
      <c r="A51" s="46"/>
      <c r="B51" s="3"/>
      <c r="C51" s="4"/>
      <c r="D51" s="4"/>
      <c r="E51" s="4"/>
      <c r="F51" s="4"/>
      <c r="G51" s="4"/>
      <c r="H51" s="4"/>
      <c r="I51" s="4"/>
      <c r="J51" s="4"/>
      <c r="K51" s="4"/>
      <c r="L51" s="4"/>
      <c r="M51" s="4"/>
      <c r="N51" s="4"/>
      <c r="O51" s="7" t="str">
        <f t="shared" si="0"/>
        <v/>
      </c>
      <c r="P51" s="4"/>
      <c r="Q51" s="4"/>
      <c r="R51" s="7" t="str">
        <f t="shared" si="1"/>
        <v/>
      </c>
      <c r="S51" s="4"/>
      <c r="T51" s="4"/>
      <c r="U51" s="7" t="str">
        <f t="shared" si="2"/>
        <v/>
      </c>
      <c r="V51" s="4"/>
      <c r="W51" s="4"/>
      <c r="X51" s="6">
        <f t="shared" si="3"/>
        <v>0</v>
      </c>
      <c r="Y51" s="4"/>
      <c r="Z51" s="4"/>
      <c r="AA51" s="4"/>
      <c r="AB51" s="4"/>
      <c r="AC51" s="4"/>
      <c r="AD51" s="4"/>
      <c r="AE51" s="4"/>
      <c r="AF51"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51" s="47">
        <f t="shared" si="4"/>
        <v>0</v>
      </c>
      <c r="AH51" s="7" t="str">
        <f>IFERROR(CargaDatos[[#This Row],[3P I]]/(CargaDatos[[#This Row],[3P I]]+CargaDatos[[#This Row],[2P I]]),"")</f>
        <v/>
      </c>
      <c r="AI51" s="7" t="str">
        <f>IFERROR((CargaDatos[[#This Row],[2P A]]+1.5*CargaDatos[[#This Row],[3P A]])/(CargaDatos[[#This Row],[2P I]]+CargaDatos[[#This Row],[3P I]]),"")</f>
        <v/>
      </c>
      <c r="AJ51" s="7" t="str">
        <f>IFERROR(CargaDatos[[#This Row],[Puntos]]/(2*(CargaDatos[[#This Row],[2P I]]+CargaDatos[[#This Row],[3P I]]+0.44*CargaDatos[[#This Row],[TL I]])),"")</f>
        <v/>
      </c>
      <c r="AK51" s="7" t="str">
        <f>IFERROR(CargaDatos[[#This Row],[TL A]]/(CargaDatos[[#This Row],[3P I]]+CargaDatos[[#This Row],[2P I]]),"")</f>
        <v/>
      </c>
    </row>
    <row r="52" spans="1:37" x14ac:dyDescent="0.2">
      <c r="A52" s="46"/>
      <c r="B52" s="3"/>
      <c r="C52" s="4"/>
      <c r="D52" s="4"/>
      <c r="E52" s="4"/>
      <c r="F52" s="4"/>
      <c r="G52" s="4"/>
      <c r="H52" s="4"/>
      <c r="I52" s="4"/>
      <c r="J52" s="4"/>
      <c r="K52" s="4"/>
      <c r="L52" s="4"/>
      <c r="M52" s="4"/>
      <c r="N52" s="4"/>
      <c r="O52" s="7" t="str">
        <f t="shared" si="0"/>
        <v/>
      </c>
      <c r="P52" s="4"/>
      <c r="Q52" s="4"/>
      <c r="R52" s="7" t="str">
        <f t="shared" si="1"/>
        <v/>
      </c>
      <c r="S52" s="4"/>
      <c r="T52" s="4"/>
      <c r="U52" s="7" t="str">
        <f t="shared" si="2"/>
        <v/>
      </c>
      <c r="V52" s="4"/>
      <c r="W52" s="4"/>
      <c r="X52" s="6">
        <f t="shared" si="3"/>
        <v>0</v>
      </c>
      <c r="Y52" s="4"/>
      <c r="Z52" s="4"/>
      <c r="AA52" s="4"/>
      <c r="AB52" s="4"/>
      <c r="AC52" s="4"/>
      <c r="AD52" s="4"/>
      <c r="AE52" s="4"/>
      <c r="AF52"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52" s="47">
        <f t="shared" si="4"/>
        <v>0</v>
      </c>
      <c r="AH52" s="7" t="str">
        <f>IFERROR(CargaDatos[[#This Row],[3P I]]/(CargaDatos[[#This Row],[3P I]]+CargaDatos[[#This Row],[2P I]]),"")</f>
        <v/>
      </c>
      <c r="AI52" s="7" t="str">
        <f>IFERROR((CargaDatos[[#This Row],[2P A]]+1.5*CargaDatos[[#This Row],[3P A]])/(CargaDatos[[#This Row],[2P I]]+CargaDatos[[#This Row],[3P I]]),"")</f>
        <v/>
      </c>
      <c r="AJ52" s="7" t="str">
        <f>IFERROR(CargaDatos[[#This Row],[Puntos]]/(2*(CargaDatos[[#This Row],[2P I]]+CargaDatos[[#This Row],[3P I]]+0.44*CargaDatos[[#This Row],[TL I]])),"")</f>
        <v/>
      </c>
      <c r="AK52" s="7" t="str">
        <f>IFERROR(CargaDatos[[#This Row],[TL A]]/(CargaDatos[[#This Row],[3P I]]+CargaDatos[[#This Row],[2P I]]),"")</f>
        <v/>
      </c>
    </row>
    <row r="53" spans="1:37" x14ac:dyDescent="0.2">
      <c r="A53" s="46"/>
      <c r="B53" s="3"/>
      <c r="C53" s="4"/>
      <c r="D53" s="4"/>
      <c r="E53" s="4"/>
      <c r="F53" s="4"/>
      <c r="G53" s="4"/>
      <c r="H53" s="4"/>
      <c r="I53" s="4"/>
      <c r="J53" s="4"/>
      <c r="K53" s="4"/>
      <c r="L53" s="4"/>
      <c r="M53" s="4"/>
      <c r="N53" s="4"/>
      <c r="O53" s="7" t="str">
        <f t="shared" si="0"/>
        <v/>
      </c>
      <c r="P53" s="4"/>
      <c r="Q53" s="4"/>
      <c r="R53" s="7" t="str">
        <f t="shared" si="1"/>
        <v/>
      </c>
      <c r="S53" s="4"/>
      <c r="T53" s="4"/>
      <c r="U53" s="7" t="str">
        <f t="shared" si="2"/>
        <v/>
      </c>
      <c r="V53" s="4"/>
      <c r="W53" s="4"/>
      <c r="X53" s="6">
        <f t="shared" si="3"/>
        <v>0</v>
      </c>
      <c r="Y53" s="4"/>
      <c r="Z53" s="4"/>
      <c r="AA53" s="4"/>
      <c r="AB53" s="4"/>
      <c r="AC53" s="4"/>
      <c r="AD53" s="4"/>
      <c r="AE53" s="4"/>
      <c r="AF53"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53" s="47">
        <f t="shared" si="4"/>
        <v>0</v>
      </c>
      <c r="AH53" s="7" t="str">
        <f>IFERROR(CargaDatos[[#This Row],[3P I]]/(CargaDatos[[#This Row],[3P I]]+CargaDatos[[#This Row],[2P I]]),"")</f>
        <v/>
      </c>
      <c r="AI53" s="7" t="str">
        <f>IFERROR((CargaDatos[[#This Row],[2P A]]+1.5*CargaDatos[[#This Row],[3P A]])/(CargaDatos[[#This Row],[2P I]]+CargaDatos[[#This Row],[3P I]]),"")</f>
        <v/>
      </c>
      <c r="AJ53" s="7" t="str">
        <f>IFERROR(CargaDatos[[#This Row],[Puntos]]/(2*(CargaDatos[[#This Row],[2P I]]+CargaDatos[[#This Row],[3P I]]+0.44*CargaDatos[[#This Row],[TL I]])),"")</f>
        <v/>
      </c>
      <c r="AK53" s="7" t="str">
        <f>IFERROR(CargaDatos[[#This Row],[TL A]]/(CargaDatos[[#This Row],[3P I]]+CargaDatos[[#This Row],[2P I]]),"")</f>
        <v/>
      </c>
    </row>
    <row r="54" spans="1:37" x14ac:dyDescent="0.2">
      <c r="A54" s="46"/>
      <c r="B54" s="3"/>
      <c r="C54" s="4"/>
      <c r="D54" s="4"/>
      <c r="E54" s="4"/>
      <c r="F54" s="4"/>
      <c r="G54" s="4"/>
      <c r="H54" s="4"/>
      <c r="I54" s="4"/>
      <c r="J54" s="4"/>
      <c r="K54" s="4"/>
      <c r="L54" s="4"/>
      <c r="M54" s="4"/>
      <c r="N54" s="4"/>
      <c r="O54" s="7" t="str">
        <f t="shared" si="0"/>
        <v/>
      </c>
      <c r="P54" s="4"/>
      <c r="Q54" s="4"/>
      <c r="R54" s="7" t="str">
        <f t="shared" si="1"/>
        <v/>
      </c>
      <c r="S54" s="4"/>
      <c r="T54" s="4"/>
      <c r="U54" s="7" t="str">
        <f t="shared" si="2"/>
        <v/>
      </c>
      <c r="V54" s="4"/>
      <c r="W54" s="4"/>
      <c r="X54" s="6">
        <f t="shared" si="3"/>
        <v>0</v>
      </c>
      <c r="Y54" s="4"/>
      <c r="Z54" s="4"/>
      <c r="AA54" s="4"/>
      <c r="AB54" s="4"/>
      <c r="AC54" s="4"/>
      <c r="AD54" s="4"/>
      <c r="AE54" s="4"/>
      <c r="AF54"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54" s="47">
        <f t="shared" si="4"/>
        <v>0</v>
      </c>
      <c r="AH54" s="7" t="str">
        <f>IFERROR(CargaDatos[[#This Row],[3P I]]/(CargaDatos[[#This Row],[3P I]]+CargaDatos[[#This Row],[2P I]]),"")</f>
        <v/>
      </c>
      <c r="AI54" s="7" t="str">
        <f>IFERROR((CargaDatos[[#This Row],[2P A]]+1.5*CargaDatos[[#This Row],[3P A]])/(CargaDatos[[#This Row],[2P I]]+CargaDatos[[#This Row],[3P I]]),"")</f>
        <v/>
      </c>
      <c r="AJ54" s="7" t="str">
        <f>IFERROR(CargaDatos[[#This Row],[Puntos]]/(2*(CargaDatos[[#This Row],[2P I]]+CargaDatos[[#This Row],[3P I]]+0.44*CargaDatos[[#This Row],[TL I]])),"")</f>
        <v/>
      </c>
      <c r="AK54" s="7" t="str">
        <f>IFERROR(CargaDatos[[#This Row],[TL A]]/(CargaDatos[[#This Row],[3P I]]+CargaDatos[[#This Row],[2P I]]),"")</f>
        <v/>
      </c>
    </row>
    <row r="55" spans="1:37" x14ac:dyDescent="0.2">
      <c r="A55" s="46"/>
      <c r="B55" s="3"/>
      <c r="C55" s="4"/>
      <c r="D55" s="4"/>
      <c r="E55" s="4"/>
      <c r="F55" s="4"/>
      <c r="G55" s="4"/>
      <c r="H55" s="4"/>
      <c r="I55" s="4"/>
      <c r="J55" s="4"/>
      <c r="K55" s="4"/>
      <c r="L55" s="4"/>
      <c r="M55" s="4"/>
      <c r="N55" s="4"/>
      <c r="O55" s="7" t="str">
        <f t="shared" si="0"/>
        <v/>
      </c>
      <c r="P55" s="4"/>
      <c r="Q55" s="4"/>
      <c r="R55" s="7" t="str">
        <f t="shared" si="1"/>
        <v/>
      </c>
      <c r="S55" s="4"/>
      <c r="T55" s="4"/>
      <c r="U55" s="7" t="str">
        <f t="shared" si="2"/>
        <v/>
      </c>
      <c r="V55" s="4"/>
      <c r="W55" s="4"/>
      <c r="X55" s="6">
        <f t="shared" si="3"/>
        <v>0</v>
      </c>
      <c r="Y55" s="4"/>
      <c r="Z55" s="4"/>
      <c r="AA55" s="4"/>
      <c r="AB55" s="4"/>
      <c r="AC55" s="4"/>
      <c r="AD55" s="4"/>
      <c r="AE55" s="4"/>
      <c r="AF55"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55" s="47">
        <f t="shared" si="4"/>
        <v>0</v>
      </c>
      <c r="AH55" s="7" t="str">
        <f>IFERROR(CargaDatos[[#This Row],[3P I]]/(CargaDatos[[#This Row],[3P I]]+CargaDatos[[#This Row],[2P I]]),"")</f>
        <v/>
      </c>
      <c r="AI55" s="7" t="str">
        <f>IFERROR((CargaDatos[[#This Row],[2P A]]+1.5*CargaDatos[[#This Row],[3P A]])/(CargaDatos[[#This Row],[2P I]]+CargaDatos[[#This Row],[3P I]]),"")</f>
        <v/>
      </c>
      <c r="AJ55" s="7" t="str">
        <f>IFERROR(CargaDatos[[#This Row],[Puntos]]/(2*(CargaDatos[[#This Row],[2P I]]+CargaDatos[[#This Row],[3P I]]+0.44*CargaDatos[[#This Row],[TL I]])),"")</f>
        <v/>
      </c>
      <c r="AK55" s="7" t="str">
        <f>IFERROR(CargaDatos[[#This Row],[TL A]]/(CargaDatos[[#This Row],[3P I]]+CargaDatos[[#This Row],[2P I]]),"")</f>
        <v/>
      </c>
    </row>
    <row r="56" spans="1:37" x14ac:dyDescent="0.2">
      <c r="A56" s="46"/>
      <c r="B56" s="3"/>
      <c r="C56" s="4"/>
      <c r="D56" s="4"/>
      <c r="E56" s="4"/>
      <c r="F56" s="4"/>
      <c r="G56" s="4"/>
      <c r="H56" s="4"/>
      <c r="I56" s="4"/>
      <c r="J56" s="4"/>
      <c r="K56" s="4"/>
      <c r="L56" s="4"/>
      <c r="M56" s="4"/>
      <c r="N56" s="4"/>
      <c r="O56" s="7" t="str">
        <f t="shared" si="0"/>
        <v/>
      </c>
      <c r="P56" s="4"/>
      <c r="Q56" s="4"/>
      <c r="R56" s="7" t="str">
        <f t="shared" si="1"/>
        <v/>
      </c>
      <c r="S56" s="4"/>
      <c r="T56" s="4"/>
      <c r="U56" s="7" t="str">
        <f t="shared" si="2"/>
        <v/>
      </c>
      <c r="V56" s="4"/>
      <c r="W56" s="4"/>
      <c r="X56" s="6">
        <f t="shared" si="3"/>
        <v>0</v>
      </c>
      <c r="Y56" s="4"/>
      <c r="Z56" s="4"/>
      <c r="AA56" s="4"/>
      <c r="AB56" s="4"/>
      <c r="AC56" s="4"/>
      <c r="AD56" s="4"/>
      <c r="AE56" s="4"/>
      <c r="AF56"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56" s="47">
        <f t="shared" si="4"/>
        <v>0</v>
      </c>
      <c r="AH56" s="7" t="str">
        <f>IFERROR(CargaDatos[[#This Row],[3P I]]/(CargaDatos[[#This Row],[3P I]]+CargaDatos[[#This Row],[2P I]]),"")</f>
        <v/>
      </c>
      <c r="AI56" s="7" t="str">
        <f>IFERROR((CargaDatos[[#This Row],[2P A]]+1.5*CargaDatos[[#This Row],[3P A]])/(CargaDatos[[#This Row],[2P I]]+CargaDatos[[#This Row],[3P I]]),"")</f>
        <v/>
      </c>
      <c r="AJ56" s="7" t="str">
        <f>IFERROR(CargaDatos[[#This Row],[Puntos]]/(2*(CargaDatos[[#This Row],[2P I]]+CargaDatos[[#This Row],[3P I]]+0.44*CargaDatos[[#This Row],[TL I]])),"")</f>
        <v/>
      </c>
      <c r="AK56" s="7" t="str">
        <f>IFERROR(CargaDatos[[#This Row],[TL A]]/(CargaDatos[[#This Row],[3P I]]+CargaDatos[[#This Row],[2P I]]),"")</f>
        <v/>
      </c>
    </row>
    <row r="57" spans="1:37" x14ac:dyDescent="0.2">
      <c r="A57" s="46"/>
      <c r="B57" s="3"/>
      <c r="C57" s="4"/>
      <c r="D57" s="4"/>
      <c r="E57" s="4"/>
      <c r="F57" s="4"/>
      <c r="G57" s="4"/>
      <c r="H57" s="4"/>
      <c r="I57" s="4"/>
      <c r="J57" s="4"/>
      <c r="K57" s="4"/>
      <c r="L57" s="4"/>
      <c r="M57" s="4"/>
      <c r="N57" s="4"/>
      <c r="O57" s="7" t="str">
        <f t="shared" si="0"/>
        <v/>
      </c>
      <c r="P57" s="4"/>
      <c r="Q57" s="4"/>
      <c r="R57" s="7" t="str">
        <f t="shared" si="1"/>
        <v/>
      </c>
      <c r="S57" s="4"/>
      <c r="T57" s="4"/>
      <c r="U57" s="7" t="str">
        <f t="shared" si="2"/>
        <v/>
      </c>
      <c r="V57" s="4"/>
      <c r="W57" s="4"/>
      <c r="X57" s="6">
        <f t="shared" si="3"/>
        <v>0</v>
      </c>
      <c r="Y57" s="4"/>
      <c r="Z57" s="4"/>
      <c r="AA57" s="4"/>
      <c r="AB57" s="4"/>
      <c r="AC57" s="4"/>
      <c r="AD57" s="4"/>
      <c r="AE57" s="4"/>
      <c r="AF57"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57" s="47">
        <f t="shared" si="4"/>
        <v>0</v>
      </c>
      <c r="AH57" s="7" t="str">
        <f>IFERROR(CargaDatos[[#This Row],[3P I]]/(CargaDatos[[#This Row],[3P I]]+CargaDatos[[#This Row],[2P I]]),"")</f>
        <v/>
      </c>
      <c r="AI57" s="7" t="str">
        <f>IFERROR((CargaDatos[[#This Row],[2P A]]+1.5*CargaDatos[[#This Row],[3P A]])/(CargaDatos[[#This Row],[2P I]]+CargaDatos[[#This Row],[3P I]]),"")</f>
        <v/>
      </c>
      <c r="AJ57" s="7" t="str">
        <f>IFERROR(CargaDatos[[#This Row],[Puntos]]/(2*(CargaDatos[[#This Row],[2P I]]+CargaDatos[[#This Row],[3P I]]+0.44*CargaDatos[[#This Row],[TL I]])),"")</f>
        <v/>
      </c>
      <c r="AK57" s="7" t="str">
        <f>IFERROR(CargaDatos[[#This Row],[TL A]]/(CargaDatos[[#This Row],[3P I]]+CargaDatos[[#This Row],[2P I]]),"")</f>
        <v/>
      </c>
    </row>
    <row r="58" spans="1:37" x14ac:dyDescent="0.2">
      <c r="A58" s="46"/>
      <c r="B58" s="3"/>
      <c r="C58" s="4"/>
      <c r="D58" s="4"/>
      <c r="E58" s="4"/>
      <c r="F58" s="4"/>
      <c r="G58" s="4"/>
      <c r="H58" s="4"/>
      <c r="I58" s="4"/>
      <c r="J58" s="4"/>
      <c r="K58" s="4"/>
      <c r="L58" s="4"/>
      <c r="M58" s="4"/>
      <c r="N58" s="4"/>
      <c r="O58" s="7" t="str">
        <f t="shared" si="0"/>
        <v/>
      </c>
      <c r="P58" s="4"/>
      <c r="Q58" s="4"/>
      <c r="R58" s="7" t="str">
        <f t="shared" si="1"/>
        <v/>
      </c>
      <c r="S58" s="4"/>
      <c r="T58" s="4"/>
      <c r="U58" s="7" t="str">
        <f t="shared" si="2"/>
        <v/>
      </c>
      <c r="V58" s="4"/>
      <c r="W58" s="4"/>
      <c r="X58" s="6">
        <f t="shared" si="3"/>
        <v>0</v>
      </c>
      <c r="Y58" s="4"/>
      <c r="Z58" s="4"/>
      <c r="AA58" s="4"/>
      <c r="AB58" s="4"/>
      <c r="AC58" s="4"/>
      <c r="AD58" s="4"/>
      <c r="AE58" s="4"/>
      <c r="AF58"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58" s="47">
        <f t="shared" si="4"/>
        <v>0</v>
      </c>
      <c r="AH58" s="7" t="str">
        <f>IFERROR(CargaDatos[[#This Row],[3P I]]/(CargaDatos[[#This Row],[3P I]]+CargaDatos[[#This Row],[2P I]]),"")</f>
        <v/>
      </c>
      <c r="AI58" s="7" t="str">
        <f>IFERROR((CargaDatos[[#This Row],[2P A]]+1.5*CargaDatos[[#This Row],[3P A]])/(CargaDatos[[#This Row],[2P I]]+CargaDatos[[#This Row],[3P I]]),"")</f>
        <v/>
      </c>
      <c r="AJ58" s="7" t="str">
        <f>IFERROR(CargaDatos[[#This Row],[Puntos]]/(2*(CargaDatos[[#This Row],[2P I]]+CargaDatos[[#This Row],[3P I]]+0.44*CargaDatos[[#This Row],[TL I]])),"")</f>
        <v/>
      </c>
      <c r="AK58" s="7" t="str">
        <f>IFERROR(CargaDatos[[#This Row],[TL A]]/(CargaDatos[[#This Row],[3P I]]+CargaDatos[[#This Row],[2P I]]),"")</f>
        <v/>
      </c>
    </row>
    <row r="59" spans="1:37" x14ac:dyDescent="0.2">
      <c r="A59" s="46"/>
      <c r="B59" s="3"/>
      <c r="C59" s="4"/>
      <c r="D59" s="4"/>
      <c r="E59" s="4"/>
      <c r="F59" s="4"/>
      <c r="G59" s="4"/>
      <c r="H59" s="4"/>
      <c r="I59" s="4"/>
      <c r="J59" s="4"/>
      <c r="K59" s="4"/>
      <c r="L59" s="4"/>
      <c r="M59" s="4"/>
      <c r="N59" s="4"/>
      <c r="O59" s="7" t="str">
        <f t="shared" si="0"/>
        <v/>
      </c>
      <c r="P59" s="4"/>
      <c r="Q59" s="4"/>
      <c r="R59" s="7" t="str">
        <f t="shared" si="1"/>
        <v/>
      </c>
      <c r="S59" s="4"/>
      <c r="T59" s="4"/>
      <c r="U59" s="7" t="str">
        <f t="shared" si="2"/>
        <v/>
      </c>
      <c r="V59" s="4"/>
      <c r="W59" s="4"/>
      <c r="X59" s="6">
        <f t="shared" si="3"/>
        <v>0</v>
      </c>
      <c r="Y59" s="4"/>
      <c r="Z59" s="4"/>
      <c r="AA59" s="4"/>
      <c r="AB59" s="4"/>
      <c r="AC59" s="4"/>
      <c r="AD59" s="4"/>
      <c r="AE59" s="4"/>
      <c r="AF59"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59" s="47">
        <f t="shared" si="4"/>
        <v>0</v>
      </c>
      <c r="AH59" s="7" t="str">
        <f>IFERROR(CargaDatos[[#This Row],[3P I]]/(CargaDatos[[#This Row],[3P I]]+CargaDatos[[#This Row],[2P I]]),"")</f>
        <v/>
      </c>
      <c r="AI59" s="7" t="str">
        <f>IFERROR((CargaDatos[[#This Row],[2P A]]+1.5*CargaDatos[[#This Row],[3P A]])/(CargaDatos[[#This Row],[2P I]]+CargaDatos[[#This Row],[3P I]]),"")</f>
        <v/>
      </c>
      <c r="AJ59" s="7" t="str">
        <f>IFERROR(CargaDatos[[#This Row],[Puntos]]/(2*(CargaDatos[[#This Row],[2P I]]+CargaDatos[[#This Row],[3P I]]+0.44*CargaDatos[[#This Row],[TL I]])),"")</f>
        <v/>
      </c>
      <c r="AK59" s="7" t="str">
        <f>IFERROR(CargaDatos[[#This Row],[TL A]]/(CargaDatos[[#This Row],[3P I]]+CargaDatos[[#This Row],[2P I]]),"")</f>
        <v/>
      </c>
    </row>
    <row r="60" spans="1:37" x14ac:dyDescent="0.2">
      <c r="A60" s="46"/>
      <c r="B60" s="3"/>
      <c r="C60" s="4"/>
      <c r="D60" s="4"/>
      <c r="E60" s="4"/>
      <c r="F60" s="4"/>
      <c r="G60" s="4"/>
      <c r="H60" s="4"/>
      <c r="I60" s="4"/>
      <c r="J60" s="4"/>
      <c r="K60" s="4"/>
      <c r="L60" s="4"/>
      <c r="M60" s="4"/>
      <c r="N60" s="4"/>
      <c r="O60" s="7" t="str">
        <f t="shared" si="0"/>
        <v/>
      </c>
      <c r="P60" s="4"/>
      <c r="Q60" s="4"/>
      <c r="R60" s="7" t="str">
        <f t="shared" si="1"/>
        <v/>
      </c>
      <c r="S60" s="4"/>
      <c r="T60" s="4"/>
      <c r="U60" s="7" t="str">
        <f t="shared" si="2"/>
        <v/>
      </c>
      <c r="V60" s="4"/>
      <c r="W60" s="4"/>
      <c r="X60" s="6">
        <f t="shared" si="3"/>
        <v>0</v>
      </c>
      <c r="Y60" s="4"/>
      <c r="Z60" s="4"/>
      <c r="AA60" s="4"/>
      <c r="AB60" s="4"/>
      <c r="AC60" s="4"/>
      <c r="AD60" s="4"/>
      <c r="AE60" s="4"/>
      <c r="AF60"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60" s="47">
        <f t="shared" si="4"/>
        <v>0</v>
      </c>
      <c r="AH60" s="7" t="str">
        <f>IFERROR(CargaDatos[[#This Row],[3P I]]/(CargaDatos[[#This Row],[3P I]]+CargaDatos[[#This Row],[2P I]]),"")</f>
        <v/>
      </c>
      <c r="AI60" s="7" t="str">
        <f>IFERROR((CargaDatos[[#This Row],[2P A]]+1.5*CargaDatos[[#This Row],[3P A]])/(CargaDatos[[#This Row],[2P I]]+CargaDatos[[#This Row],[3P I]]),"")</f>
        <v/>
      </c>
      <c r="AJ60" s="7" t="str">
        <f>IFERROR(CargaDatos[[#This Row],[Puntos]]/(2*(CargaDatos[[#This Row],[2P I]]+CargaDatos[[#This Row],[3P I]]+0.44*CargaDatos[[#This Row],[TL I]])),"")</f>
        <v/>
      </c>
      <c r="AK60" s="7" t="str">
        <f>IFERROR(CargaDatos[[#This Row],[TL A]]/(CargaDatos[[#This Row],[3P I]]+CargaDatos[[#This Row],[2P I]]),"")</f>
        <v/>
      </c>
    </row>
    <row r="61" spans="1:37" x14ac:dyDescent="0.2">
      <c r="A61" s="46"/>
      <c r="B61" s="3"/>
      <c r="C61" s="4"/>
      <c r="D61" s="4"/>
      <c r="E61" s="4"/>
      <c r="F61" s="4"/>
      <c r="G61" s="4"/>
      <c r="H61" s="4"/>
      <c r="I61" s="4"/>
      <c r="J61" s="4"/>
      <c r="K61" s="4"/>
      <c r="L61" s="4"/>
      <c r="M61" s="4"/>
      <c r="N61" s="4"/>
      <c r="O61" s="7" t="str">
        <f t="shared" si="0"/>
        <v/>
      </c>
      <c r="P61" s="4"/>
      <c r="Q61" s="4"/>
      <c r="R61" s="7" t="str">
        <f t="shared" si="1"/>
        <v/>
      </c>
      <c r="S61" s="4"/>
      <c r="T61" s="4"/>
      <c r="U61" s="7" t="str">
        <f t="shared" si="2"/>
        <v/>
      </c>
      <c r="V61" s="4"/>
      <c r="W61" s="4"/>
      <c r="X61" s="6">
        <f t="shared" si="3"/>
        <v>0</v>
      </c>
      <c r="Y61" s="4"/>
      <c r="Z61" s="4"/>
      <c r="AA61" s="4"/>
      <c r="AB61" s="4"/>
      <c r="AC61" s="4"/>
      <c r="AD61" s="4"/>
      <c r="AE61" s="4"/>
      <c r="AF61"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61" s="47">
        <f t="shared" si="4"/>
        <v>0</v>
      </c>
      <c r="AH61" s="7" t="str">
        <f>IFERROR(CargaDatos[[#This Row],[3P I]]/(CargaDatos[[#This Row],[3P I]]+CargaDatos[[#This Row],[2P I]]),"")</f>
        <v/>
      </c>
      <c r="AI61" s="7" t="str">
        <f>IFERROR((CargaDatos[[#This Row],[2P A]]+1.5*CargaDatos[[#This Row],[3P A]])/(CargaDatos[[#This Row],[2P I]]+CargaDatos[[#This Row],[3P I]]),"")</f>
        <v/>
      </c>
      <c r="AJ61" s="7" t="str">
        <f>IFERROR(CargaDatos[[#This Row],[Puntos]]/(2*(CargaDatos[[#This Row],[2P I]]+CargaDatos[[#This Row],[3P I]]+0.44*CargaDatos[[#This Row],[TL I]])),"")</f>
        <v/>
      </c>
      <c r="AK61" s="7" t="str">
        <f>IFERROR(CargaDatos[[#This Row],[TL A]]/(CargaDatos[[#This Row],[3P I]]+CargaDatos[[#This Row],[2P I]]),"")</f>
        <v/>
      </c>
    </row>
    <row r="62" spans="1:37" x14ac:dyDescent="0.2">
      <c r="A62" s="46"/>
      <c r="B62" s="3"/>
      <c r="C62" s="4"/>
      <c r="D62" s="4"/>
      <c r="E62" s="4"/>
      <c r="F62" s="4"/>
      <c r="G62" s="4"/>
      <c r="H62" s="4"/>
      <c r="I62" s="4"/>
      <c r="J62" s="4"/>
      <c r="K62" s="4"/>
      <c r="L62" s="4"/>
      <c r="M62" s="4"/>
      <c r="N62" s="4"/>
      <c r="O62" s="7" t="str">
        <f t="shared" si="0"/>
        <v/>
      </c>
      <c r="P62" s="4"/>
      <c r="Q62" s="4"/>
      <c r="R62" s="7" t="str">
        <f t="shared" si="1"/>
        <v/>
      </c>
      <c r="S62" s="4"/>
      <c r="T62" s="4"/>
      <c r="U62" s="7" t="str">
        <f t="shared" si="2"/>
        <v/>
      </c>
      <c r="V62" s="4"/>
      <c r="W62" s="4"/>
      <c r="X62" s="6">
        <f t="shared" si="3"/>
        <v>0</v>
      </c>
      <c r="Y62" s="4"/>
      <c r="Z62" s="4"/>
      <c r="AA62" s="4"/>
      <c r="AB62" s="4"/>
      <c r="AC62" s="4"/>
      <c r="AD62" s="4"/>
      <c r="AE62" s="4"/>
      <c r="AF62"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62" s="47">
        <f t="shared" si="4"/>
        <v>0</v>
      </c>
      <c r="AH62" s="7" t="str">
        <f>IFERROR(CargaDatos[[#This Row],[3P I]]/(CargaDatos[[#This Row],[3P I]]+CargaDatos[[#This Row],[2P I]]),"")</f>
        <v/>
      </c>
      <c r="AI62" s="7" t="str">
        <f>IFERROR((CargaDatos[[#This Row],[2P A]]+1.5*CargaDatos[[#This Row],[3P A]])/(CargaDatos[[#This Row],[2P I]]+CargaDatos[[#This Row],[3P I]]),"")</f>
        <v/>
      </c>
      <c r="AJ62" s="7" t="str">
        <f>IFERROR(CargaDatos[[#This Row],[Puntos]]/(2*(CargaDatos[[#This Row],[2P I]]+CargaDatos[[#This Row],[3P I]]+0.44*CargaDatos[[#This Row],[TL I]])),"")</f>
        <v/>
      </c>
      <c r="AK62" s="7" t="str">
        <f>IFERROR(CargaDatos[[#This Row],[TL A]]/(CargaDatos[[#This Row],[3P I]]+CargaDatos[[#This Row],[2P I]]),"")</f>
        <v/>
      </c>
    </row>
    <row r="63" spans="1:37" x14ac:dyDescent="0.2">
      <c r="A63" s="46"/>
      <c r="B63" s="3"/>
      <c r="C63" s="4"/>
      <c r="D63" s="4"/>
      <c r="E63" s="4"/>
      <c r="F63" s="4"/>
      <c r="G63" s="4"/>
      <c r="H63" s="4"/>
      <c r="I63" s="4"/>
      <c r="J63" s="4"/>
      <c r="K63" s="4"/>
      <c r="L63" s="4"/>
      <c r="M63" s="4"/>
      <c r="N63" s="4"/>
      <c r="O63" s="7" t="str">
        <f t="shared" si="0"/>
        <v/>
      </c>
      <c r="P63" s="4"/>
      <c r="Q63" s="4"/>
      <c r="R63" s="7" t="str">
        <f t="shared" si="1"/>
        <v/>
      </c>
      <c r="S63" s="4"/>
      <c r="T63" s="4"/>
      <c r="U63" s="7" t="str">
        <f t="shared" si="2"/>
        <v/>
      </c>
      <c r="V63" s="4"/>
      <c r="W63" s="4"/>
      <c r="X63" s="6">
        <f t="shared" si="3"/>
        <v>0</v>
      </c>
      <c r="Y63" s="4"/>
      <c r="Z63" s="4"/>
      <c r="AA63" s="4"/>
      <c r="AB63" s="4"/>
      <c r="AC63" s="4"/>
      <c r="AD63" s="4"/>
      <c r="AE63" s="4"/>
      <c r="AF63"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63" s="47">
        <f t="shared" si="4"/>
        <v>0</v>
      </c>
      <c r="AH63" s="7" t="str">
        <f>IFERROR(CargaDatos[[#This Row],[3P I]]/(CargaDatos[[#This Row],[3P I]]+CargaDatos[[#This Row],[2P I]]),"")</f>
        <v/>
      </c>
      <c r="AI63" s="7" t="str">
        <f>IFERROR((CargaDatos[[#This Row],[2P A]]+1.5*CargaDatos[[#This Row],[3P A]])/(CargaDatos[[#This Row],[2P I]]+CargaDatos[[#This Row],[3P I]]),"")</f>
        <v/>
      </c>
      <c r="AJ63" s="7" t="str">
        <f>IFERROR(CargaDatos[[#This Row],[Puntos]]/(2*(CargaDatos[[#This Row],[2P I]]+CargaDatos[[#This Row],[3P I]]+0.44*CargaDatos[[#This Row],[TL I]])),"")</f>
        <v/>
      </c>
      <c r="AK63" s="7" t="str">
        <f>IFERROR(CargaDatos[[#This Row],[TL A]]/(CargaDatos[[#This Row],[3P I]]+CargaDatos[[#This Row],[2P I]]),"")</f>
        <v/>
      </c>
    </row>
    <row r="64" spans="1:37" x14ac:dyDescent="0.2">
      <c r="A64" s="46"/>
      <c r="B64" s="3"/>
      <c r="C64" s="4"/>
      <c r="D64" s="4"/>
      <c r="E64" s="4"/>
      <c r="F64" s="4"/>
      <c r="G64" s="4"/>
      <c r="H64" s="4"/>
      <c r="I64" s="4"/>
      <c r="J64" s="4"/>
      <c r="K64" s="4"/>
      <c r="L64" s="4"/>
      <c r="M64" s="4"/>
      <c r="N64" s="4"/>
      <c r="O64" s="7" t="str">
        <f t="shared" si="0"/>
        <v/>
      </c>
      <c r="P64" s="4"/>
      <c r="Q64" s="4"/>
      <c r="R64" s="7" t="str">
        <f t="shared" si="1"/>
        <v/>
      </c>
      <c r="S64" s="4"/>
      <c r="T64" s="4"/>
      <c r="U64" s="7" t="str">
        <f t="shared" si="2"/>
        <v/>
      </c>
      <c r="V64" s="4"/>
      <c r="W64" s="4"/>
      <c r="X64" s="6">
        <f t="shared" si="3"/>
        <v>0</v>
      </c>
      <c r="Y64" s="4"/>
      <c r="Z64" s="4"/>
      <c r="AA64" s="4"/>
      <c r="AB64" s="4"/>
      <c r="AC64" s="4"/>
      <c r="AD64" s="4"/>
      <c r="AE64" s="4"/>
      <c r="AF64"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64" s="47">
        <f t="shared" si="4"/>
        <v>0</v>
      </c>
      <c r="AH64" s="7" t="str">
        <f>IFERROR(CargaDatos[[#This Row],[3P I]]/(CargaDatos[[#This Row],[3P I]]+CargaDatos[[#This Row],[2P I]]),"")</f>
        <v/>
      </c>
      <c r="AI64" s="7" t="str">
        <f>IFERROR((CargaDatos[[#This Row],[2P A]]+1.5*CargaDatos[[#This Row],[3P A]])/(CargaDatos[[#This Row],[2P I]]+CargaDatos[[#This Row],[3P I]]),"")</f>
        <v/>
      </c>
      <c r="AJ64" s="7" t="str">
        <f>IFERROR(CargaDatos[[#This Row],[Puntos]]/(2*(CargaDatos[[#This Row],[2P I]]+CargaDatos[[#This Row],[3P I]]+0.44*CargaDatos[[#This Row],[TL I]])),"")</f>
        <v/>
      </c>
      <c r="AK64" s="7" t="str">
        <f>IFERROR(CargaDatos[[#This Row],[TL A]]/(CargaDatos[[#This Row],[3P I]]+CargaDatos[[#This Row],[2P I]]),"")</f>
        <v/>
      </c>
    </row>
    <row r="65" spans="1:37" x14ac:dyDescent="0.2">
      <c r="A65" s="46"/>
      <c r="B65" s="3"/>
      <c r="C65" s="4"/>
      <c r="D65" s="4"/>
      <c r="E65" s="4"/>
      <c r="F65" s="4"/>
      <c r="G65" s="4"/>
      <c r="H65" s="4"/>
      <c r="I65" s="4"/>
      <c r="J65" s="4"/>
      <c r="K65" s="4"/>
      <c r="L65" s="4"/>
      <c r="M65" s="4"/>
      <c r="N65" s="4"/>
      <c r="O65" s="7" t="str">
        <f t="shared" si="0"/>
        <v/>
      </c>
      <c r="P65" s="4"/>
      <c r="Q65" s="4"/>
      <c r="R65" s="7" t="str">
        <f t="shared" si="1"/>
        <v/>
      </c>
      <c r="S65" s="4"/>
      <c r="T65" s="4"/>
      <c r="U65" s="7" t="str">
        <f t="shared" si="2"/>
        <v/>
      </c>
      <c r="V65" s="4"/>
      <c r="W65" s="4"/>
      <c r="X65" s="6">
        <f t="shared" si="3"/>
        <v>0</v>
      </c>
      <c r="Y65" s="4"/>
      <c r="Z65" s="4"/>
      <c r="AA65" s="4"/>
      <c r="AB65" s="4"/>
      <c r="AC65" s="4"/>
      <c r="AD65" s="4"/>
      <c r="AE65" s="4"/>
      <c r="AF65"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65" s="47">
        <f t="shared" si="4"/>
        <v>0</v>
      </c>
      <c r="AH65" s="7" t="str">
        <f>IFERROR(CargaDatos[[#This Row],[3P I]]/(CargaDatos[[#This Row],[3P I]]+CargaDatos[[#This Row],[2P I]]),"")</f>
        <v/>
      </c>
      <c r="AI65" s="7" t="str">
        <f>IFERROR((CargaDatos[[#This Row],[2P A]]+1.5*CargaDatos[[#This Row],[3P A]])/(CargaDatos[[#This Row],[2P I]]+CargaDatos[[#This Row],[3P I]]),"")</f>
        <v/>
      </c>
      <c r="AJ65" s="7" t="str">
        <f>IFERROR(CargaDatos[[#This Row],[Puntos]]/(2*(CargaDatos[[#This Row],[2P I]]+CargaDatos[[#This Row],[3P I]]+0.44*CargaDatos[[#This Row],[TL I]])),"")</f>
        <v/>
      </c>
      <c r="AK65" s="7" t="str">
        <f>IFERROR(CargaDatos[[#This Row],[TL A]]/(CargaDatos[[#This Row],[3P I]]+CargaDatos[[#This Row],[2P I]]),"")</f>
        <v/>
      </c>
    </row>
    <row r="66" spans="1:37" x14ac:dyDescent="0.2">
      <c r="A66" s="46"/>
      <c r="B66" s="3"/>
      <c r="C66" s="4"/>
      <c r="D66" s="4"/>
      <c r="E66" s="4"/>
      <c r="F66" s="4"/>
      <c r="G66" s="4"/>
      <c r="H66" s="4"/>
      <c r="I66" s="4"/>
      <c r="J66" s="4"/>
      <c r="K66" s="4"/>
      <c r="L66" s="4"/>
      <c r="M66" s="4"/>
      <c r="N66" s="4"/>
      <c r="O66" s="7" t="str">
        <f t="shared" si="0"/>
        <v/>
      </c>
      <c r="P66" s="4"/>
      <c r="Q66" s="4"/>
      <c r="R66" s="7" t="str">
        <f t="shared" si="1"/>
        <v/>
      </c>
      <c r="S66" s="4"/>
      <c r="T66" s="4"/>
      <c r="U66" s="7" t="str">
        <f t="shared" si="2"/>
        <v/>
      </c>
      <c r="V66" s="4"/>
      <c r="W66" s="4"/>
      <c r="X66" s="6">
        <f t="shared" si="3"/>
        <v>0</v>
      </c>
      <c r="Y66" s="4"/>
      <c r="Z66" s="4"/>
      <c r="AA66" s="4"/>
      <c r="AB66" s="4"/>
      <c r="AC66" s="4"/>
      <c r="AD66" s="4"/>
      <c r="AE66" s="4"/>
      <c r="AF66"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66" s="47">
        <f t="shared" si="4"/>
        <v>0</v>
      </c>
      <c r="AH66" s="7" t="str">
        <f>IFERROR(CargaDatos[[#This Row],[3P I]]/(CargaDatos[[#This Row],[3P I]]+CargaDatos[[#This Row],[2P I]]),"")</f>
        <v/>
      </c>
      <c r="AI66" s="7" t="str">
        <f>IFERROR((CargaDatos[[#This Row],[2P A]]+1.5*CargaDatos[[#This Row],[3P A]])/(CargaDatos[[#This Row],[2P I]]+CargaDatos[[#This Row],[3P I]]),"")</f>
        <v/>
      </c>
      <c r="AJ66" s="7" t="str">
        <f>IFERROR(CargaDatos[[#This Row],[Puntos]]/(2*(CargaDatos[[#This Row],[2P I]]+CargaDatos[[#This Row],[3P I]]+0.44*CargaDatos[[#This Row],[TL I]])),"")</f>
        <v/>
      </c>
      <c r="AK66" s="7" t="str">
        <f>IFERROR(CargaDatos[[#This Row],[TL A]]/(CargaDatos[[#This Row],[3P I]]+CargaDatos[[#This Row],[2P I]]),"")</f>
        <v/>
      </c>
    </row>
    <row r="67" spans="1:37" x14ac:dyDescent="0.2">
      <c r="A67" s="46"/>
      <c r="B67" s="3"/>
      <c r="C67" s="4"/>
      <c r="D67" s="4"/>
      <c r="E67" s="4"/>
      <c r="F67" s="4"/>
      <c r="G67" s="4"/>
      <c r="H67" s="4"/>
      <c r="I67" s="4"/>
      <c r="J67" s="4"/>
      <c r="K67" s="4"/>
      <c r="L67" s="4"/>
      <c r="M67" s="4"/>
      <c r="N67" s="4"/>
      <c r="O67" s="7" t="str">
        <f t="shared" si="0"/>
        <v/>
      </c>
      <c r="P67" s="4"/>
      <c r="Q67" s="4"/>
      <c r="R67" s="7" t="str">
        <f t="shared" si="1"/>
        <v/>
      </c>
      <c r="S67" s="4"/>
      <c r="T67" s="4"/>
      <c r="U67" s="7" t="str">
        <f t="shared" si="2"/>
        <v/>
      </c>
      <c r="V67" s="4"/>
      <c r="W67" s="4"/>
      <c r="X67" s="6">
        <f t="shared" si="3"/>
        <v>0</v>
      </c>
      <c r="Y67" s="4"/>
      <c r="Z67" s="4"/>
      <c r="AA67" s="4"/>
      <c r="AB67" s="4"/>
      <c r="AC67" s="4"/>
      <c r="AD67" s="4"/>
      <c r="AE67" s="4"/>
      <c r="AF67"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67" s="47">
        <f t="shared" si="4"/>
        <v>0</v>
      </c>
      <c r="AH67" s="7" t="str">
        <f>IFERROR(CargaDatos[[#This Row],[3P I]]/(CargaDatos[[#This Row],[3P I]]+CargaDatos[[#This Row],[2P I]]),"")</f>
        <v/>
      </c>
      <c r="AI67" s="7" t="str">
        <f>IFERROR((CargaDatos[[#This Row],[2P A]]+1.5*CargaDatos[[#This Row],[3P A]])/(CargaDatos[[#This Row],[2P I]]+CargaDatos[[#This Row],[3P I]]),"")</f>
        <v/>
      </c>
      <c r="AJ67" s="7" t="str">
        <f>IFERROR(CargaDatos[[#This Row],[Puntos]]/(2*(CargaDatos[[#This Row],[2P I]]+CargaDatos[[#This Row],[3P I]]+0.44*CargaDatos[[#This Row],[TL I]])),"")</f>
        <v/>
      </c>
      <c r="AK67" s="7" t="str">
        <f>IFERROR(CargaDatos[[#This Row],[TL A]]/(CargaDatos[[#This Row],[3P I]]+CargaDatos[[#This Row],[2P I]]),"")</f>
        <v/>
      </c>
    </row>
    <row r="68" spans="1:37" x14ac:dyDescent="0.2">
      <c r="A68" s="46"/>
      <c r="B68" s="3"/>
      <c r="C68" s="4"/>
      <c r="D68" s="4"/>
      <c r="E68" s="4"/>
      <c r="F68" s="4"/>
      <c r="G68" s="4"/>
      <c r="H68" s="4"/>
      <c r="I68" s="4"/>
      <c r="J68" s="4"/>
      <c r="K68" s="4"/>
      <c r="L68" s="4"/>
      <c r="M68" s="4"/>
      <c r="N68" s="4"/>
      <c r="O68" s="7" t="str">
        <f t="shared" si="0"/>
        <v/>
      </c>
      <c r="P68" s="4"/>
      <c r="Q68" s="4"/>
      <c r="R68" s="7" t="str">
        <f t="shared" si="1"/>
        <v/>
      </c>
      <c r="S68" s="4"/>
      <c r="T68" s="4"/>
      <c r="U68" s="7" t="str">
        <f t="shared" si="2"/>
        <v/>
      </c>
      <c r="V68" s="4"/>
      <c r="W68" s="4"/>
      <c r="X68" s="6">
        <f t="shared" si="3"/>
        <v>0</v>
      </c>
      <c r="Y68" s="4"/>
      <c r="Z68" s="4"/>
      <c r="AA68" s="4"/>
      <c r="AB68" s="4"/>
      <c r="AC68" s="4"/>
      <c r="AD68" s="4"/>
      <c r="AE68" s="4"/>
      <c r="AF68"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68" s="47">
        <f t="shared" si="4"/>
        <v>0</v>
      </c>
      <c r="AH68" s="7" t="str">
        <f>IFERROR(CargaDatos[[#This Row],[3P I]]/(CargaDatos[[#This Row],[3P I]]+CargaDatos[[#This Row],[2P I]]),"")</f>
        <v/>
      </c>
      <c r="AI68" s="7" t="str">
        <f>IFERROR((CargaDatos[[#This Row],[2P A]]+1.5*CargaDatos[[#This Row],[3P A]])/(CargaDatos[[#This Row],[2P I]]+CargaDatos[[#This Row],[3P I]]),"")</f>
        <v/>
      </c>
      <c r="AJ68" s="7" t="str">
        <f>IFERROR(CargaDatos[[#This Row],[Puntos]]/(2*(CargaDatos[[#This Row],[2P I]]+CargaDatos[[#This Row],[3P I]]+0.44*CargaDatos[[#This Row],[TL I]])),"")</f>
        <v/>
      </c>
      <c r="AK68" s="7" t="str">
        <f>IFERROR(CargaDatos[[#This Row],[TL A]]/(CargaDatos[[#This Row],[3P I]]+CargaDatos[[#This Row],[2P I]]),"")</f>
        <v/>
      </c>
    </row>
    <row r="69" spans="1:37" x14ac:dyDescent="0.2">
      <c r="A69" s="46"/>
      <c r="B69" s="3"/>
      <c r="C69" s="4"/>
      <c r="D69" s="4"/>
      <c r="E69" s="4"/>
      <c r="F69" s="4"/>
      <c r="G69" s="4"/>
      <c r="H69" s="4"/>
      <c r="I69" s="4"/>
      <c r="J69" s="4"/>
      <c r="K69" s="4"/>
      <c r="L69" s="4"/>
      <c r="M69" s="4"/>
      <c r="N69" s="4"/>
      <c r="O69" s="7" t="str">
        <f t="shared" ref="O69:O132" si="5">IFERROR(M69/N69,"")</f>
        <v/>
      </c>
      <c r="P69" s="4"/>
      <c r="Q69" s="4"/>
      <c r="R69" s="7" t="str">
        <f t="shared" ref="R69:R132" si="6">IFERROR(P69/Q69,"")</f>
        <v/>
      </c>
      <c r="S69" s="4"/>
      <c r="T69" s="4"/>
      <c r="U69" s="7" t="str">
        <f t="shared" ref="U69:U132" si="7">IFERROR(S69/T69,"")</f>
        <v/>
      </c>
      <c r="V69" s="4"/>
      <c r="W69" s="4"/>
      <c r="X69" s="6">
        <f t="shared" ref="X69:X132" si="8">SUM(V69:W69)</f>
        <v>0</v>
      </c>
      <c r="Y69" s="4"/>
      <c r="Z69" s="4"/>
      <c r="AA69" s="4"/>
      <c r="AB69" s="4"/>
      <c r="AC69" s="4"/>
      <c r="AD69" s="4"/>
      <c r="AE69" s="4"/>
      <c r="AF69"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69" s="47">
        <f t="shared" ref="AG69:AG132" si="9">SUM(J69:K69)</f>
        <v>0</v>
      </c>
      <c r="AH69" s="7" t="str">
        <f>IFERROR(CargaDatos[[#This Row],[3P I]]/(CargaDatos[[#This Row],[3P I]]+CargaDatos[[#This Row],[2P I]]),"")</f>
        <v/>
      </c>
      <c r="AI69" s="7" t="str">
        <f>IFERROR((CargaDatos[[#This Row],[2P A]]+1.5*CargaDatos[[#This Row],[3P A]])/(CargaDatos[[#This Row],[2P I]]+CargaDatos[[#This Row],[3P I]]),"")</f>
        <v/>
      </c>
      <c r="AJ69" s="7" t="str">
        <f>IFERROR(CargaDatos[[#This Row],[Puntos]]/(2*(CargaDatos[[#This Row],[2P I]]+CargaDatos[[#This Row],[3P I]]+0.44*CargaDatos[[#This Row],[TL I]])),"")</f>
        <v/>
      </c>
      <c r="AK69" s="7" t="str">
        <f>IFERROR(CargaDatos[[#This Row],[TL A]]/(CargaDatos[[#This Row],[3P I]]+CargaDatos[[#This Row],[2P I]]),"")</f>
        <v/>
      </c>
    </row>
    <row r="70" spans="1:37" x14ac:dyDescent="0.2">
      <c r="A70" s="46"/>
      <c r="B70" s="3"/>
      <c r="C70" s="4"/>
      <c r="D70" s="4"/>
      <c r="E70" s="4"/>
      <c r="F70" s="4"/>
      <c r="G70" s="4"/>
      <c r="H70" s="4"/>
      <c r="I70" s="4"/>
      <c r="J70" s="4"/>
      <c r="K70" s="4"/>
      <c r="L70" s="4"/>
      <c r="M70" s="4"/>
      <c r="N70" s="4"/>
      <c r="O70" s="7" t="str">
        <f t="shared" si="5"/>
        <v/>
      </c>
      <c r="P70" s="4"/>
      <c r="Q70" s="4"/>
      <c r="R70" s="7" t="str">
        <f t="shared" si="6"/>
        <v/>
      </c>
      <c r="S70" s="4"/>
      <c r="T70" s="4"/>
      <c r="U70" s="7" t="str">
        <f t="shared" si="7"/>
        <v/>
      </c>
      <c r="V70" s="4"/>
      <c r="W70" s="4"/>
      <c r="X70" s="6">
        <f t="shared" si="8"/>
        <v>0</v>
      </c>
      <c r="Y70" s="4"/>
      <c r="Z70" s="4"/>
      <c r="AA70" s="4"/>
      <c r="AB70" s="4"/>
      <c r="AC70" s="4"/>
      <c r="AD70" s="4"/>
      <c r="AE70" s="4"/>
      <c r="AF70"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70" s="47">
        <f t="shared" si="9"/>
        <v>0</v>
      </c>
      <c r="AH70" s="7" t="str">
        <f>IFERROR(CargaDatos[[#This Row],[3P I]]/(CargaDatos[[#This Row],[3P I]]+CargaDatos[[#This Row],[2P I]]),"")</f>
        <v/>
      </c>
      <c r="AI70" s="7" t="str">
        <f>IFERROR((CargaDatos[[#This Row],[2P A]]+1.5*CargaDatos[[#This Row],[3P A]])/(CargaDatos[[#This Row],[2P I]]+CargaDatos[[#This Row],[3P I]]),"")</f>
        <v/>
      </c>
      <c r="AJ70" s="7" t="str">
        <f>IFERROR(CargaDatos[[#This Row],[Puntos]]/(2*(CargaDatos[[#This Row],[2P I]]+CargaDatos[[#This Row],[3P I]]+0.44*CargaDatos[[#This Row],[TL I]])),"")</f>
        <v/>
      </c>
      <c r="AK70" s="7" t="str">
        <f>IFERROR(CargaDatos[[#This Row],[TL A]]/(CargaDatos[[#This Row],[3P I]]+CargaDatos[[#This Row],[2P I]]),"")</f>
        <v/>
      </c>
    </row>
    <row r="71" spans="1:37" x14ac:dyDescent="0.2">
      <c r="A71" s="46"/>
      <c r="B71" s="3"/>
      <c r="C71" s="4"/>
      <c r="D71" s="4"/>
      <c r="E71" s="4"/>
      <c r="F71" s="4"/>
      <c r="G71" s="4"/>
      <c r="H71" s="4"/>
      <c r="I71" s="4"/>
      <c r="J71" s="4"/>
      <c r="K71" s="4"/>
      <c r="L71" s="4"/>
      <c r="M71" s="4"/>
      <c r="N71" s="4"/>
      <c r="O71" s="7" t="str">
        <f t="shared" si="5"/>
        <v/>
      </c>
      <c r="P71" s="4"/>
      <c r="Q71" s="4"/>
      <c r="R71" s="7" t="str">
        <f t="shared" si="6"/>
        <v/>
      </c>
      <c r="S71" s="4"/>
      <c r="T71" s="4"/>
      <c r="U71" s="7" t="str">
        <f t="shared" si="7"/>
        <v/>
      </c>
      <c r="V71" s="4"/>
      <c r="W71" s="4"/>
      <c r="X71" s="6">
        <f t="shared" si="8"/>
        <v>0</v>
      </c>
      <c r="Y71" s="4"/>
      <c r="Z71" s="4"/>
      <c r="AA71" s="4"/>
      <c r="AB71" s="4"/>
      <c r="AC71" s="4"/>
      <c r="AD71" s="4"/>
      <c r="AE71" s="4"/>
      <c r="AF71"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71" s="47">
        <f t="shared" si="9"/>
        <v>0</v>
      </c>
      <c r="AH71" s="7" t="str">
        <f>IFERROR(CargaDatos[[#This Row],[3P I]]/(CargaDatos[[#This Row],[3P I]]+CargaDatos[[#This Row],[2P I]]),"")</f>
        <v/>
      </c>
      <c r="AI71" s="7" t="str">
        <f>IFERROR((CargaDatos[[#This Row],[2P A]]+1.5*CargaDatos[[#This Row],[3P A]])/(CargaDatos[[#This Row],[2P I]]+CargaDatos[[#This Row],[3P I]]),"")</f>
        <v/>
      </c>
      <c r="AJ71" s="7" t="str">
        <f>IFERROR(CargaDatos[[#This Row],[Puntos]]/(2*(CargaDatos[[#This Row],[2P I]]+CargaDatos[[#This Row],[3P I]]+0.44*CargaDatos[[#This Row],[TL I]])),"")</f>
        <v/>
      </c>
      <c r="AK71" s="7" t="str">
        <f>IFERROR(CargaDatos[[#This Row],[TL A]]/(CargaDatos[[#This Row],[3P I]]+CargaDatos[[#This Row],[2P I]]),"")</f>
        <v/>
      </c>
    </row>
    <row r="72" spans="1:37" x14ac:dyDescent="0.2">
      <c r="A72" s="46"/>
      <c r="B72" s="3"/>
      <c r="C72" s="4"/>
      <c r="D72" s="4"/>
      <c r="E72" s="4"/>
      <c r="F72" s="4"/>
      <c r="G72" s="4"/>
      <c r="H72" s="4"/>
      <c r="I72" s="4"/>
      <c r="J72" s="4"/>
      <c r="K72" s="4"/>
      <c r="L72" s="4"/>
      <c r="M72" s="4"/>
      <c r="N72" s="4"/>
      <c r="O72" s="7" t="str">
        <f t="shared" si="5"/>
        <v/>
      </c>
      <c r="P72" s="4"/>
      <c r="Q72" s="4"/>
      <c r="R72" s="7" t="str">
        <f t="shared" si="6"/>
        <v/>
      </c>
      <c r="S72" s="4"/>
      <c r="T72" s="4"/>
      <c r="U72" s="7" t="str">
        <f t="shared" si="7"/>
        <v/>
      </c>
      <c r="V72" s="4"/>
      <c r="W72" s="4"/>
      <c r="X72" s="6">
        <f t="shared" si="8"/>
        <v>0</v>
      </c>
      <c r="Y72" s="4"/>
      <c r="Z72" s="4"/>
      <c r="AA72" s="4"/>
      <c r="AB72" s="4"/>
      <c r="AC72" s="4"/>
      <c r="AD72" s="4"/>
      <c r="AE72" s="4"/>
      <c r="AF72"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72" s="47">
        <f t="shared" si="9"/>
        <v>0</v>
      </c>
      <c r="AH72" s="7" t="str">
        <f>IFERROR(CargaDatos[[#This Row],[3P I]]/(CargaDatos[[#This Row],[3P I]]+CargaDatos[[#This Row],[2P I]]),"")</f>
        <v/>
      </c>
      <c r="AI72" s="7" t="str">
        <f>IFERROR((CargaDatos[[#This Row],[2P A]]+1.5*CargaDatos[[#This Row],[3P A]])/(CargaDatos[[#This Row],[2P I]]+CargaDatos[[#This Row],[3P I]]),"")</f>
        <v/>
      </c>
      <c r="AJ72" s="7" t="str">
        <f>IFERROR(CargaDatos[[#This Row],[Puntos]]/(2*(CargaDatos[[#This Row],[2P I]]+CargaDatos[[#This Row],[3P I]]+0.44*CargaDatos[[#This Row],[TL I]])),"")</f>
        <v/>
      </c>
      <c r="AK72" s="7" t="str">
        <f>IFERROR(CargaDatos[[#This Row],[TL A]]/(CargaDatos[[#This Row],[3P I]]+CargaDatos[[#This Row],[2P I]]),"")</f>
        <v/>
      </c>
    </row>
    <row r="73" spans="1:37" x14ac:dyDescent="0.2">
      <c r="A73" s="46"/>
      <c r="B73" s="3"/>
      <c r="C73" s="4"/>
      <c r="D73" s="4"/>
      <c r="E73" s="4"/>
      <c r="F73" s="4"/>
      <c r="G73" s="4"/>
      <c r="H73" s="4"/>
      <c r="I73" s="4"/>
      <c r="J73" s="4"/>
      <c r="K73" s="4"/>
      <c r="L73" s="4"/>
      <c r="M73" s="4"/>
      <c r="N73" s="4"/>
      <c r="O73" s="7" t="str">
        <f t="shared" si="5"/>
        <v/>
      </c>
      <c r="P73" s="4"/>
      <c r="Q73" s="4"/>
      <c r="R73" s="7" t="str">
        <f t="shared" si="6"/>
        <v/>
      </c>
      <c r="S73" s="4"/>
      <c r="T73" s="4"/>
      <c r="U73" s="7" t="str">
        <f t="shared" si="7"/>
        <v/>
      </c>
      <c r="V73" s="4"/>
      <c r="W73" s="4"/>
      <c r="X73" s="6">
        <f t="shared" si="8"/>
        <v>0</v>
      </c>
      <c r="Y73" s="4"/>
      <c r="Z73" s="4"/>
      <c r="AA73" s="4"/>
      <c r="AB73" s="4"/>
      <c r="AC73" s="4"/>
      <c r="AD73" s="4"/>
      <c r="AE73" s="4"/>
      <c r="AF73"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73" s="47">
        <f t="shared" si="9"/>
        <v>0</v>
      </c>
      <c r="AH73" s="7" t="str">
        <f>IFERROR(CargaDatos[[#This Row],[3P I]]/(CargaDatos[[#This Row],[3P I]]+CargaDatos[[#This Row],[2P I]]),"")</f>
        <v/>
      </c>
      <c r="AI73" s="7" t="str">
        <f>IFERROR((CargaDatos[[#This Row],[2P A]]+1.5*CargaDatos[[#This Row],[3P A]])/(CargaDatos[[#This Row],[2P I]]+CargaDatos[[#This Row],[3P I]]),"")</f>
        <v/>
      </c>
      <c r="AJ73" s="7" t="str">
        <f>IFERROR(CargaDatos[[#This Row],[Puntos]]/(2*(CargaDatos[[#This Row],[2P I]]+CargaDatos[[#This Row],[3P I]]+0.44*CargaDatos[[#This Row],[TL I]])),"")</f>
        <v/>
      </c>
      <c r="AK73" s="7" t="str">
        <f>IFERROR(CargaDatos[[#This Row],[TL A]]/(CargaDatos[[#This Row],[3P I]]+CargaDatos[[#This Row],[2P I]]),"")</f>
        <v/>
      </c>
    </row>
    <row r="74" spans="1:37" x14ac:dyDescent="0.2">
      <c r="A74" s="46"/>
      <c r="B74" s="3"/>
      <c r="C74" s="4"/>
      <c r="D74" s="4"/>
      <c r="E74" s="4"/>
      <c r="F74" s="4"/>
      <c r="G74" s="4"/>
      <c r="H74" s="4"/>
      <c r="I74" s="4"/>
      <c r="J74" s="4"/>
      <c r="K74" s="4"/>
      <c r="L74" s="4"/>
      <c r="M74" s="4"/>
      <c r="N74" s="4"/>
      <c r="O74" s="7" t="str">
        <f t="shared" si="5"/>
        <v/>
      </c>
      <c r="P74" s="4"/>
      <c r="Q74" s="4"/>
      <c r="R74" s="7" t="str">
        <f t="shared" si="6"/>
        <v/>
      </c>
      <c r="S74" s="4"/>
      <c r="T74" s="4"/>
      <c r="U74" s="7" t="str">
        <f t="shared" si="7"/>
        <v/>
      </c>
      <c r="V74" s="4"/>
      <c r="W74" s="4"/>
      <c r="X74" s="6">
        <f t="shared" si="8"/>
        <v>0</v>
      </c>
      <c r="Y74" s="4"/>
      <c r="Z74" s="4"/>
      <c r="AA74" s="4"/>
      <c r="AB74" s="4"/>
      <c r="AC74" s="4"/>
      <c r="AD74" s="4"/>
      <c r="AE74" s="4"/>
      <c r="AF74"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74" s="47">
        <f t="shared" si="9"/>
        <v>0</v>
      </c>
      <c r="AH74" s="7" t="str">
        <f>IFERROR(CargaDatos[[#This Row],[3P I]]/(CargaDatos[[#This Row],[3P I]]+CargaDatos[[#This Row],[2P I]]),"")</f>
        <v/>
      </c>
      <c r="AI74" s="7" t="str">
        <f>IFERROR((CargaDatos[[#This Row],[2P A]]+1.5*CargaDatos[[#This Row],[3P A]])/(CargaDatos[[#This Row],[2P I]]+CargaDatos[[#This Row],[3P I]]),"")</f>
        <v/>
      </c>
      <c r="AJ74" s="7" t="str">
        <f>IFERROR(CargaDatos[[#This Row],[Puntos]]/(2*(CargaDatos[[#This Row],[2P I]]+CargaDatos[[#This Row],[3P I]]+0.44*CargaDatos[[#This Row],[TL I]])),"")</f>
        <v/>
      </c>
      <c r="AK74" s="7" t="str">
        <f>IFERROR(CargaDatos[[#This Row],[TL A]]/(CargaDatos[[#This Row],[3P I]]+CargaDatos[[#This Row],[2P I]]),"")</f>
        <v/>
      </c>
    </row>
    <row r="75" spans="1:37" x14ac:dyDescent="0.2">
      <c r="A75" s="46"/>
      <c r="B75" s="3"/>
      <c r="C75" s="4"/>
      <c r="D75" s="4"/>
      <c r="E75" s="4"/>
      <c r="F75" s="4"/>
      <c r="G75" s="4"/>
      <c r="H75" s="4"/>
      <c r="I75" s="4"/>
      <c r="J75" s="4"/>
      <c r="K75" s="4"/>
      <c r="L75" s="4"/>
      <c r="M75" s="4"/>
      <c r="N75" s="4"/>
      <c r="O75" s="7" t="str">
        <f t="shared" si="5"/>
        <v/>
      </c>
      <c r="P75" s="4"/>
      <c r="Q75" s="4"/>
      <c r="R75" s="7" t="str">
        <f t="shared" si="6"/>
        <v/>
      </c>
      <c r="S75" s="4"/>
      <c r="T75" s="4"/>
      <c r="U75" s="7" t="str">
        <f t="shared" si="7"/>
        <v/>
      </c>
      <c r="V75" s="4"/>
      <c r="W75" s="4"/>
      <c r="X75" s="6">
        <f t="shared" si="8"/>
        <v>0</v>
      </c>
      <c r="Y75" s="4"/>
      <c r="Z75" s="4"/>
      <c r="AA75" s="4"/>
      <c r="AB75" s="4"/>
      <c r="AC75" s="4"/>
      <c r="AD75" s="4"/>
      <c r="AE75" s="4"/>
      <c r="AF75"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75" s="47">
        <f t="shared" si="9"/>
        <v>0</v>
      </c>
      <c r="AH75" s="7" t="str">
        <f>IFERROR(CargaDatos[[#This Row],[3P I]]/(CargaDatos[[#This Row],[3P I]]+CargaDatos[[#This Row],[2P I]]),"")</f>
        <v/>
      </c>
      <c r="AI75" s="7" t="str">
        <f>IFERROR((CargaDatos[[#This Row],[2P A]]+1.5*CargaDatos[[#This Row],[3P A]])/(CargaDatos[[#This Row],[2P I]]+CargaDatos[[#This Row],[3P I]]),"")</f>
        <v/>
      </c>
      <c r="AJ75" s="7" t="str">
        <f>IFERROR(CargaDatos[[#This Row],[Puntos]]/(2*(CargaDatos[[#This Row],[2P I]]+CargaDatos[[#This Row],[3P I]]+0.44*CargaDatos[[#This Row],[TL I]])),"")</f>
        <v/>
      </c>
      <c r="AK75" s="7" t="str">
        <f>IFERROR(CargaDatos[[#This Row],[TL A]]/(CargaDatos[[#This Row],[3P I]]+CargaDatos[[#This Row],[2P I]]),"")</f>
        <v/>
      </c>
    </row>
    <row r="76" spans="1:37" x14ac:dyDescent="0.2">
      <c r="A76" s="46"/>
      <c r="B76" s="3"/>
      <c r="C76" s="4"/>
      <c r="D76" s="4"/>
      <c r="E76" s="4"/>
      <c r="F76" s="4"/>
      <c r="G76" s="4"/>
      <c r="H76" s="4"/>
      <c r="I76" s="4"/>
      <c r="J76" s="4"/>
      <c r="K76" s="4"/>
      <c r="L76" s="4"/>
      <c r="M76" s="4"/>
      <c r="N76" s="4"/>
      <c r="O76" s="7" t="str">
        <f t="shared" si="5"/>
        <v/>
      </c>
      <c r="P76" s="4"/>
      <c r="Q76" s="4"/>
      <c r="R76" s="7" t="str">
        <f t="shared" si="6"/>
        <v/>
      </c>
      <c r="S76" s="4"/>
      <c r="T76" s="4"/>
      <c r="U76" s="7" t="str">
        <f t="shared" si="7"/>
        <v/>
      </c>
      <c r="V76" s="4"/>
      <c r="W76" s="4"/>
      <c r="X76" s="6">
        <f t="shared" si="8"/>
        <v>0</v>
      </c>
      <c r="Y76" s="4"/>
      <c r="Z76" s="4"/>
      <c r="AA76" s="4"/>
      <c r="AB76" s="4"/>
      <c r="AC76" s="4"/>
      <c r="AD76" s="4"/>
      <c r="AE76" s="4"/>
      <c r="AF76"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76" s="47">
        <f t="shared" si="9"/>
        <v>0</v>
      </c>
      <c r="AH76" s="7" t="str">
        <f>IFERROR(CargaDatos[[#This Row],[3P I]]/(CargaDatos[[#This Row],[3P I]]+CargaDatos[[#This Row],[2P I]]),"")</f>
        <v/>
      </c>
      <c r="AI76" s="7" t="str">
        <f>IFERROR((CargaDatos[[#This Row],[2P A]]+1.5*CargaDatos[[#This Row],[3P A]])/(CargaDatos[[#This Row],[2P I]]+CargaDatos[[#This Row],[3P I]]),"")</f>
        <v/>
      </c>
      <c r="AJ76" s="7" t="str">
        <f>IFERROR(CargaDatos[[#This Row],[Puntos]]/(2*(CargaDatos[[#This Row],[2P I]]+CargaDatos[[#This Row],[3P I]]+0.44*CargaDatos[[#This Row],[TL I]])),"")</f>
        <v/>
      </c>
      <c r="AK76" s="7" t="str">
        <f>IFERROR(CargaDatos[[#This Row],[TL A]]/(CargaDatos[[#This Row],[3P I]]+CargaDatos[[#This Row],[2P I]]),"")</f>
        <v/>
      </c>
    </row>
    <row r="77" spans="1:37" x14ac:dyDescent="0.2">
      <c r="A77" s="46"/>
      <c r="B77" s="3"/>
      <c r="C77" s="4"/>
      <c r="D77" s="4"/>
      <c r="E77" s="4"/>
      <c r="F77" s="4"/>
      <c r="G77" s="4"/>
      <c r="H77" s="4"/>
      <c r="I77" s="4"/>
      <c r="J77" s="4"/>
      <c r="K77" s="4"/>
      <c r="L77" s="4"/>
      <c r="M77" s="4"/>
      <c r="N77" s="4"/>
      <c r="O77" s="7" t="str">
        <f t="shared" si="5"/>
        <v/>
      </c>
      <c r="P77" s="4"/>
      <c r="Q77" s="4"/>
      <c r="R77" s="7" t="str">
        <f t="shared" si="6"/>
        <v/>
      </c>
      <c r="S77" s="4"/>
      <c r="T77" s="4"/>
      <c r="U77" s="7" t="str">
        <f t="shared" si="7"/>
        <v/>
      </c>
      <c r="V77" s="4"/>
      <c r="W77" s="4"/>
      <c r="X77" s="6">
        <f t="shared" si="8"/>
        <v>0</v>
      </c>
      <c r="Y77" s="4"/>
      <c r="Z77" s="4"/>
      <c r="AA77" s="4"/>
      <c r="AB77" s="4"/>
      <c r="AC77" s="4"/>
      <c r="AD77" s="4"/>
      <c r="AE77" s="4"/>
      <c r="AF77"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77" s="47">
        <f t="shared" si="9"/>
        <v>0</v>
      </c>
      <c r="AH77" s="7" t="str">
        <f>IFERROR(CargaDatos[[#This Row],[3P I]]/(CargaDatos[[#This Row],[3P I]]+CargaDatos[[#This Row],[2P I]]),"")</f>
        <v/>
      </c>
      <c r="AI77" s="7" t="str">
        <f>IFERROR((CargaDatos[[#This Row],[2P A]]+1.5*CargaDatos[[#This Row],[3P A]])/(CargaDatos[[#This Row],[2P I]]+CargaDatos[[#This Row],[3P I]]),"")</f>
        <v/>
      </c>
      <c r="AJ77" s="7" t="str">
        <f>IFERROR(CargaDatos[[#This Row],[Puntos]]/(2*(CargaDatos[[#This Row],[2P I]]+CargaDatos[[#This Row],[3P I]]+0.44*CargaDatos[[#This Row],[TL I]])),"")</f>
        <v/>
      </c>
      <c r="AK77" s="7" t="str">
        <f>IFERROR(CargaDatos[[#This Row],[TL A]]/(CargaDatos[[#This Row],[3P I]]+CargaDatos[[#This Row],[2P I]]),"")</f>
        <v/>
      </c>
    </row>
    <row r="78" spans="1:37" x14ac:dyDescent="0.2">
      <c r="A78" s="46"/>
      <c r="B78" s="3"/>
      <c r="C78" s="4"/>
      <c r="D78" s="4"/>
      <c r="E78" s="4"/>
      <c r="F78" s="4"/>
      <c r="G78" s="4"/>
      <c r="H78" s="4"/>
      <c r="I78" s="4"/>
      <c r="J78" s="4"/>
      <c r="K78" s="4"/>
      <c r="L78" s="4"/>
      <c r="M78" s="4"/>
      <c r="N78" s="4"/>
      <c r="O78" s="7" t="str">
        <f t="shared" si="5"/>
        <v/>
      </c>
      <c r="P78" s="4"/>
      <c r="Q78" s="4"/>
      <c r="R78" s="7" t="str">
        <f t="shared" si="6"/>
        <v/>
      </c>
      <c r="S78" s="4"/>
      <c r="T78" s="4"/>
      <c r="U78" s="7" t="str">
        <f t="shared" si="7"/>
        <v/>
      </c>
      <c r="V78" s="4"/>
      <c r="W78" s="4"/>
      <c r="X78" s="6">
        <f t="shared" si="8"/>
        <v>0</v>
      </c>
      <c r="Y78" s="4"/>
      <c r="Z78" s="4"/>
      <c r="AA78" s="4"/>
      <c r="AB78" s="4"/>
      <c r="AC78" s="4"/>
      <c r="AD78" s="4"/>
      <c r="AE78" s="4"/>
      <c r="AF78"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78" s="47">
        <f t="shared" si="9"/>
        <v>0</v>
      </c>
      <c r="AH78" s="7" t="str">
        <f>IFERROR(CargaDatos[[#This Row],[3P I]]/(CargaDatos[[#This Row],[3P I]]+CargaDatos[[#This Row],[2P I]]),"")</f>
        <v/>
      </c>
      <c r="AI78" s="7" t="str">
        <f>IFERROR((CargaDatos[[#This Row],[2P A]]+1.5*CargaDatos[[#This Row],[3P A]])/(CargaDatos[[#This Row],[2P I]]+CargaDatos[[#This Row],[3P I]]),"")</f>
        <v/>
      </c>
      <c r="AJ78" s="7" t="str">
        <f>IFERROR(CargaDatos[[#This Row],[Puntos]]/(2*(CargaDatos[[#This Row],[2P I]]+CargaDatos[[#This Row],[3P I]]+0.44*CargaDatos[[#This Row],[TL I]])),"")</f>
        <v/>
      </c>
      <c r="AK78" s="7" t="str">
        <f>IFERROR(CargaDatos[[#This Row],[TL A]]/(CargaDatos[[#This Row],[3P I]]+CargaDatos[[#This Row],[2P I]]),"")</f>
        <v/>
      </c>
    </row>
    <row r="79" spans="1:37" x14ac:dyDescent="0.2">
      <c r="A79" s="46"/>
      <c r="B79" s="3"/>
      <c r="C79" s="4"/>
      <c r="D79" s="4"/>
      <c r="E79" s="4"/>
      <c r="F79" s="4"/>
      <c r="G79" s="4"/>
      <c r="H79" s="4"/>
      <c r="I79" s="4"/>
      <c r="J79" s="4"/>
      <c r="K79" s="4"/>
      <c r="L79" s="4"/>
      <c r="M79" s="4"/>
      <c r="N79" s="4"/>
      <c r="O79" s="7" t="str">
        <f t="shared" si="5"/>
        <v/>
      </c>
      <c r="P79" s="4"/>
      <c r="Q79" s="4"/>
      <c r="R79" s="7" t="str">
        <f t="shared" si="6"/>
        <v/>
      </c>
      <c r="S79" s="4"/>
      <c r="T79" s="4"/>
      <c r="U79" s="7" t="str">
        <f t="shared" si="7"/>
        <v/>
      </c>
      <c r="V79" s="4"/>
      <c r="W79" s="4"/>
      <c r="X79" s="6">
        <f t="shared" si="8"/>
        <v>0</v>
      </c>
      <c r="Y79" s="4"/>
      <c r="Z79" s="4"/>
      <c r="AA79" s="4"/>
      <c r="AB79" s="4"/>
      <c r="AC79" s="4"/>
      <c r="AD79" s="4"/>
      <c r="AE79" s="4"/>
      <c r="AF79"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79" s="47">
        <f t="shared" si="9"/>
        <v>0</v>
      </c>
      <c r="AH79" s="7" t="str">
        <f>IFERROR(CargaDatos[[#This Row],[3P I]]/(CargaDatos[[#This Row],[3P I]]+CargaDatos[[#This Row],[2P I]]),"")</f>
        <v/>
      </c>
      <c r="AI79" s="7" t="str">
        <f>IFERROR((CargaDatos[[#This Row],[2P A]]+1.5*CargaDatos[[#This Row],[3P A]])/(CargaDatos[[#This Row],[2P I]]+CargaDatos[[#This Row],[3P I]]),"")</f>
        <v/>
      </c>
      <c r="AJ79" s="7" t="str">
        <f>IFERROR(CargaDatos[[#This Row],[Puntos]]/(2*(CargaDatos[[#This Row],[2P I]]+CargaDatos[[#This Row],[3P I]]+0.44*CargaDatos[[#This Row],[TL I]])),"")</f>
        <v/>
      </c>
      <c r="AK79" s="7" t="str">
        <f>IFERROR(CargaDatos[[#This Row],[TL A]]/(CargaDatos[[#This Row],[3P I]]+CargaDatos[[#This Row],[2P I]]),"")</f>
        <v/>
      </c>
    </row>
    <row r="80" spans="1:37" x14ac:dyDescent="0.2">
      <c r="A80" s="46"/>
      <c r="B80" s="3"/>
      <c r="C80" s="4"/>
      <c r="D80" s="4"/>
      <c r="E80" s="4"/>
      <c r="F80" s="4"/>
      <c r="G80" s="4"/>
      <c r="H80" s="4"/>
      <c r="I80" s="4"/>
      <c r="J80" s="4"/>
      <c r="K80" s="4"/>
      <c r="L80" s="4"/>
      <c r="M80" s="4"/>
      <c r="N80" s="4"/>
      <c r="O80" s="7" t="str">
        <f t="shared" si="5"/>
        <v/>
      </c>
      <c r="P80" s="4"/>
      <c r="Q80" s="4"/>
      <c r="R80" s="7" t="str">
        <f t="shared" si="6"/>
        <v/>
      </c>
      <c r="S80" s="4"/>
      <c r="T80" s="4"/>
      <c r="U80" s="7" t="str">
        <f t="shared" si="7"/>
        <v/>
      </c>
      <c r="V80" s="4"/>
      <c r="W80" s="4"/>
      <c r="X80" s="6">
        <f t="shared" si="8"/>
        <v>0</v>
      </c>
      <c r="Y80" s="4"/>
      <c r="Z80" s="4"/>
      <c r="AA80" s="4"/>
      <c r="AB80" s="4"/>
      <c r="AC80" s="4"/>
      <c r="AD80" s="4"/>
      <c r="AE80" s="4"/>
      <c r="AF80"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80" s="47">
        <f t="shared" si="9"/>
        <v>0</v>
      </c>
      <c r="AH80" s="7" t="str">
        <f>IFERROR(CargaDatos[[#This Row],[3P I]]/(CargaDatos[[#This Row],[3P I]]+CargaDatos[[#This Row],[2P I]]),"")</f>
        <v/>
      </c>
      <c r="AI80" s="7" t="str">
        <f>IFERROR((CargaDatos[[#This Row],[2P A]]+1.5*CargaDatos[[#This Row],[3P A]])/(CargaDatos[[#This Row],[2P I]]+CargaDatos[[#This Row],[3P I]]),"")</f>
        <v/>
      </c>
      <c r="AJ80" s="7" t="str">
        <f>IFERROR(CargaDatos[[#This Row],[Puntos]]/(2*(CargaDatos[[#This Row],[2P I]]+CargaDatos[[#This Row],[3P I]]+0.44*CargaDatos[[#This Row],[TL I]])),"")</f>
        <v/>
      </c>
      <c r="AK80" s="7" t="str">
        <f>IFERROR(CargaDatos[[#This Row],[TL A]]/(CargaDatos[[#This Row],[3P I]]+CargaDatos[[#This Row],[2P I]]),"")</f>
        <v/>
      </c>
    </row>
    <row r="81" spans="1:37" x14ac:dyDescent="0.2">
      <c r="A81" s="46"/>
      <c r="B81" s="3"/>
      <c r="C81" s="4"/>
      <c r="D81" s="4"/>
      <c r="E81" s="4"/>
      <c r="F81" s="4"/>
      <c r="G81" s="4"/>
      <c r="H81" s="4"/>
      <c r="I81" s="4"/>
      <c r="J81" s="4"/>
      <c r="K81" s="4"/>
      <c r="L81" s="4"/>
      <c r="M81" s="4"/>
      <c r="N81" s="4"/>
      <c r="O81" s="7" t="str">
        <f t="shared" si="5"/>
        <v/>
      </c>
      <c r="P81" s="4"/>
      <c r="Q81" s="4"/>
      <c r="R81" s="7" t="str">
        <f t="shared" si="6"/>
        <v/>
      </c>
      <c r="S81" s="4"/>
      <c r="T81" s="4"/>
      <c r="U81" s="7" t="str">
        <f t="shared" si="7"/>
        <v/>
      </c>
      <c r="V81" s="4"/>
      <c r="W81" s="4"/>
      <c r="X81" s="6">
        <f t="shared" si="8"/>
        <v>0</v>
      </c>
      <c r="Y81" s="4"/>
      <c r="Z81" s="4"/>
      <c r="AA81" s="4"/>
      <c r="AB81" s="4"/>
      <c r="AC81" s="4"/>
      <c r="AD81" s="4"/>
      <c r="AE81" s="4"/>
      <c r="AF81"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81" s="47">
        <f t="shared" si="9"/>
        <v>0</v>
      </c>
      <c r="AH81" s="7" t="str">
        <f>IFERROR(CargaDatos[[#This Row],[3P I]]/(CargaDatos[[#This Row],[3P I]]+CargaDatos[[#This Row],[2P I]]),"")</f>
        <v/>
      </c>
      <c r="AI81" s="7" t="str">
        <f>IFERROR((CargaDatos[[#This Row],[2P A]]+1.5*CargaDatos[[#This Row],[3P A]])/(CargaDatos[[#This Row],[2P I]]+CargaDatos[[#This Row],[3P I]]),"")</f>
        <v/>
      </c>
      <c r="AJ81" s="7" t="str">
        <f>IFERROR(CargaDatos[[#This Row],[Puntos]]/(2*(CargaDatos[[#This Row],[2P I]]+CargaDatos[[#This Row],[3P I]]+0.44*CargaDatos[[#This Row],[TL I]])),"")</f>
        <v/>
      </c>
      <c r="AK81" s="7" t="str">
        <f>IFERROR(CargaDatos[[#This Row],[TL A]]/(CargaDatos[[#This Row],[3P I]]+CargaDatos[[#This Row],[2P I]]),"")</f>
        <v/>
      </c>
    </row>
    <row r="82" spans="1:37" x14ac:dyDescent="0.2">
      <c r="A82" s="46"/>
      <c r="B82" s="3"/>
      <c r="C82" s="4"/>
      <c r="D82" s="4"/>
      <c r="E82" s="4"/>
      <c r="F82" s="4"/>
      <c r="G82" s="4"/>
      <c r="H82" s="4"/>
      <c r="I82" s="4"/>
      <c r="J82" s="4"/>
      <c r="K82" s="4"/>
      <c r="L82" s="4"/>
      <c r="M82" s="4"/>
      <c r="N82" s="4"/>
      <c r="O82" s="7" t="str">
        <f t="shared" si="5"/>
        <v/>
      </c>
      <c r="P82" s="4"/>
      <c r="Q82" s="4"/>
      <c r="R82" s="7" t="str">
        <f t="shared" si="6"/>
        <v/>
      </c>
      <c r="S82" s="4"/>
      <c r="T82" s="4"/>
      <c r="U82" s="7" t="str">
        <f t="shared" si="7"/>
        <v/>
      </c>
      <c r="V82" s="4"/>
      <c r="W82" s="4"/>
      <c r="X82" s="6">
        <f t="shared" si="8"/>
        <v>0</v>
      </c>
      <c r="Y82" s="4"/>
      <c r="Z82" s="4"/>
      <c r="AA82" s="4"/>
      <c r="AB82" s="4"/>
      <c r="AC82" s="4"/>
      <c r="AD82" s="4"/>
      <c r="AE82" s="4"/>
      <c r="AF82"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82" s="47">
        <f t="shared" si="9"/>
        <v>0</v>
      </c>
      <c r="AH82" s="7" t="str">
        <f>IFERROR(CargaDatos[[#This Row],[3P I]]/(CargaDatos[[#This Row],[3P I]]+CargaDatos[[#This Row],[2P I]]),"")</f>
        <v/>
      </c>
      <c r="AI82" s="7" t="str">
        <f>IFERROR((CargaDatos[[#This Row],[2P A]]+1.5*CargaDatos[[#This Row],[3P A]])/(CargaDatos[[#This Row],[2P I]]+CargaDatos[[#This Row],[3P I]]),"")</f>
        <v/>
      </c>
      <c r="AJ82" s="7" t="str">
        <f>IFERROR(CargaDatos[[#This Row],[Puntos]]/(2*(CargaDatos[[#This Row],[2P I]]+CargaDatos[[#This Row],[3P I]]+0.44*CargaDatos[[#This Row],[TL I]])),"")</f>
        <v/>
      </c>
      <c r="AK82" s="7" t="str">
        <f>IFERROR(CargaDatos[[#This Row],[TL A]]/(CargaDatos[[#This Row],[3P I]]+CargaDatos[[#This Row],[2P I]]),"")</f>
        <v/>
      </c>
    </row>
    <row r="83" spans="1:37" x14ac:dyDescent="0.2">
      <c r="A83" s="46"/>
      <c r="B83" s="3"/>
      <c r="C83" s="4"/>
      <c r="D83" s="4"/>
      <c r="E83" s="4"/>
      <c r="F83" s="4"/>
      <c r="G83" s="4"/>
      <c r="H83" s="4"/>
      <c r="I83" s="4"/>
      <c r="J83" s="4"/>
      <c r="K83" s="4"/>
      <c r="L83" s="4"/>
      <c r="M83" s="4"/>
      <c r="N83" s="4"/>
      <c r="O83" s="7" t="str">
        <f t="shared" si="5"/>
        <v/>
      </c>
      <c r="P83" s="4"/>
      <c r="Q83" s="4"/>
      <c r="R83" s="7" t="str">
        <f t="shared" si="6"/>
        <v/>
      </c>
      <c r="S83" s="4"/>
      <c r="T83" s="4"/>
      <c r="U83" s="7" t="str">
        <f t="shared" si="7"/>
        <v/>
      </c>
      <c r="V83" s="4"/>
      <c r="W83" s="4"/>
      <c r="X83" s="6">
        <f t="shared" si="8"/>
        <v>0</v>
      </c>
      <c r="Y83" s="4"/>
      <c r="Z83" s="4"/>
      <c r="AA83" s="4"/>
      <c r="AB83" s="4"/>
      <c r="AC83" s="4"/>
      <c r="AD83" s="4"/>
      <c r="AE83" s="4"/>
      <c r="AF83"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83" s="47">
        <f t="shared" si="9"/>
        <v>0</v>
      </c>
      <c r="AH83" s="7" t="str">
        <f>IFERROR(CargaDatos[[#This Row],[3P I]]/(CargaDatos[[#This Row],[3P I]]+CargaDatos[[#This Row],[2P I]]),"")</f>
        <v/>
      </c>
      <c r="AI83" s="7" t="str">
        <f>IFERROR((CargaDatos[[#This Row],[2P A]]+1.5*CargaDatos[[#This Row],[3P A]])/(CargaDatos[[#This Row],[2P I]]+CargaDatos[[#This Row],[3P I]]),"")</f>
        <v/>
      </c>
      <c r="AJ83" s="7" t="str">
        <f>IFERROR(CargaDatos[[#This Row],[Puntos]]/(2*(CargaDatos[[#This Row],[2P I]]+CargaDatos[[#This Row],[3P I]]+0.44*CargaDatos[[#This Row],[TL I]])),"")</f>
        <v/>
      </c>
      <c r="AK83" s="7" t="str">
        <f>IFERROR(CargaDatos[[#This Row],[TL A]]/(CargaDatos[[#This Row],[3P I]]+CargaDatos[[#This Row],[2P I]]),"")</f>
        <v/>
      </c>
    </row>
    <row r="84" spans="1:37" x14ac:dyDescent="0.2">
      <c r="A84" s="46"/>
      <c r="B84" s="3"/>
      <c r="C84" s="4"/>
      <c r="D84" s="4"/>
      <c r="E84" s="4"/>
      <c r="F84" s="4"/>
      <c r="G84" s="4"/>
      <c r="H84" s="4"/>
      <c r="I84" s="4"/>
      <c r="J84" s="4"/>
      <c r="K84" s="4"/>
      <c r="L84" s="4"/>
      <c r="M84" s="4"/>
      <c r="N84" s="4"/>
      <c r="O84" s="7" t="str">
        <f t="shared" si="5"/>
        <v/>
      </c>
      <c r="P84" s="4"/>
      <c r="Q84" s="4"/>
      <c r="R84" s="7" t="str">
        <f t="shared" si="6"/>
        <v/>
      </c>
      <c r="S84" s="4"/>
      <c r="T84" s="4"/>
      <c r="U84" s="7" t="str">
        <f t="shared" si="7"/>
        <v/>
      </c>
      <c r="V84" s="4"/>
      <c r="W84" s="4"/>
      <c r="X84" s="6">
        <f t="shared" si="8"/>
        <v>0</v>
      </c>
      <c r="Y84" s="4"/>
      <c r="Z84" s="4"/>
      <c r="AA84" s="4"/>
      <c r="AB84" s="4"/>
      <c r="AC84" s="4"/>
      <c r="AD84" s="4"/>
      <c r="AE84" s="4"/>
      <c r="AF84"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84" s="47">
        <f t="shared" si="9"/>
        <v>0</v>
      </c>
      <c r="AH84" s="7" t="str">
        <f>IFERROR(CargaDatos[[#This Row],[3P I]]/(CargaDatos[[#This Row],[3P I]]+CargaDatos[[#This Row],[2P I]]),"")</f>
        <v/>
      </c>
      <c r="AI84" s="7" t="str">
        <f>IFERROR((CargaDatos[[#This Row],[2P A]]+1.5*CargaDatos[[#This Row],[3P A]])/(CargaDatos[[#This Row],[2P I]]+CargaDatos[[#This Row],[3P I]]),"")</f>
        <v/>
      </c>
      <c r="AJ84" s="7" t="str">
        <f>IFERROR(CargaDatos[[#This Row],[Puntos]]/(2*(CargaDatos[[#This Row],[2P I]]+CargaDatos[[#This Row],[3P I]]+0.44*CargaDatos[[#This Row],[TL I]])),"")</f>
        <v/>
      </c>
      <c r="AK84" s="7" t="str">
        <f>IFERROR(CargaDatos[[#This Row],[TL A]]/(CargaDatos[[#This Row],[3P I]]+CargaDatos[[#This Row],[2P I]]),"")</f>
        <v/>
      </c>
    </row>
    <row r="85" spans="1:37" x14ac:dyDescent="0.2">
      <c r="A85" s="46"/>
      <c r="B85" s="3"/>
      <c r="C85" s="4"/>
      <c r="D85" s="4"/>
      <c r="E85" s="4"/>
      <c r="F85" s="4"/>
      <c r="G85" s="4"/>
      <c r="H85" s="4"/>
      <c r="I85" s="4"/>
      <c r="J85" s="4"/>
      <c r="K85" s="4"/>
      <c r="L85" s="4"/>
      <c r="M85" s="4"/>
      <c r="N85" s="4"/>
      <c r="O85" s="7" t="str">
        <f t="shared" si="5"/>
        <v/>
      </c>
      <c r="P85" s="4"/>
      <c r="Q85" s="4"/>
      <c r="R85" s="7" t="str">
        <f t="shared" si="6"/>
        <v/>
      </c>
      <c r="S85" s="4"/>
      <c r="T85" s="4"/>
      <c r="U85" s="7" t="str">
        <f t="shared" si="7"/>
        <v/>
      </c>
      <c r="V85" s="4"/>
      <c r="W85" s="4"/>
      <c r="X85" s="6">
        <f t="shared" si="8"/>
        <v>0</v>
      </c>
      <c r="Y85" s="4"/>
      <c r="Z85" s="4"/>
      <c r="AA85" s="4"/>
      <c r="AB85" s="4"/>
      <c r="AC85" s="4"/>
      <c r="AD85" s="4"/>
      <c r="AE85" s="4"/>
      <c r="AF85"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85" s="47">
        <f t="shared" si="9"/>
        <v>0</v>
      </c>
      <c r="AH85" s="7" t="str">
        <f>IFERROR(CargaDatos[[#This Row],[3P I]]/(CargaDatos[[#This Row],[3P I]]+CargaDatos[[#This Row],[2P I]]),"")</f>
        <v/>
      </c>
      <c r="AI85" s="7" t="str">
        <f>IFERROR((CargaDatos[[#This Row],[2P A]]+1.5*CargaDatos[[#This Row],[3P A]])/(CargaDatos[[#This Row],[2P I]]+CargaDatos[[#This Row],[3P I]]),"")</f>
        <v/>
      </c>
      <c r="AJ85" s="7" t="str">
        <f>IFERROR(CargaDatos[[#This Row],[Puntos]]/(2*(CargaDatos[[#This Row],[2P I]]+CargaDatos[[#This Row],[3P I]]+0.44*CargaDatos[[#This Row],[TL I]])),"")</f>
        <v/>
      </c>
      <c r="AK85" s="7" t="str">
        <f>IFERROR(CargaDatos[[#This Row],[TL A]]/(CargaDatos[[#This Row],[3P I]]+CargaDatos[[#This Row],[2P I]]),"")</f>
        <v/>
      </c>
    </row>
    <row r="86" spans="1:37" x14ac:dyDescent="0.2">
      <c r="A86" s="46"/>
      <c r="B86" s="3"/>
      <c r="C86" s="4"/>
      <c r="D86" s="4"/>
      <c r="E86" s="4"/>
      <c r="F86" s="4"/>
      <c r="G86" s="4"/>
      <c r="H86" s="4"/>
      <c r="I86" s="4"/>
      <c r="J86" s="4"/>
      <c r="K86" s="4"/>
      <c r="L86" s="4"/>
      <c r="M86" s="4"/>
      <c r="N86" s="4"/>
      <c r="O86" s="7" t="str">
        <f t="shared" si="5"/>
        <v/>
      </c>
      <c r="P86" s="4"/>
      <c r="Q86" s="4"/>
      <c r="R86" s="7" t="str">
        <f t="shared" si="6"/>
        <v/>
      </c>
      <c r="S86" s="4"/>
      <c r="T86" s="4"/>
      <c r="U86" s="7" t="str">
        <f t="shared" si="7"/>
        <v/>
      </c>
      <c r="V86" s="4"/>
      <c r="W86" s="4"/>
      <c r="X86" s="6">
        <f t="shared" si="8"/>
        <v>0</v>
      </c>
      <c r="Y86" s="4"/>
      <c r="Z86" s="4"/>
      <c r="AA86" s="4"/>
      <c r="AB86" s="4"/>
      <c r="AC86" s="4"/>
      <c r="AD86" s="4"/>
      <c r="AE86" s="4"/>
      <c r="AF86"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86" s="47">
        <f t="shared" si="9"/>
        <v>0</v>
      </c>
      <c r="AH86" s="7" t="str">
        <f>IFERROR(CargaDatos[[#This Row],[3P I]]/(CargaDatos[[#This Row],[3P I]]+CargaDatos[[#This Row],[2P I]]),"")</f>
        <v/>
      </c>
      <c r="AI86" s="7" t="str">
        <f>IFERROR((CargaDatos[[#This Row],[2P A]]+1.5*CargaDatos[[#This Row],[3P A]])/(CargaDatos[[#This Row],[2P I]]+CargaDatos[[#This Row],[3P I]]),"")</f>
        <v/>
      </c>
      <c r="AJ86" s="7" t="str">
        <f>IFERROR(CargaDatos[[#This Row],[Puntos]]/(2*(CargaDatos[[#This Row],[2P I]]+CargaDatos[[#This Row],[3P I]]+0.44*CargaDatos[[#This Row],[TL I]])),"")</f>
        <v/>
      </c>
      <c r="AK86" s="7" t="str">
        <f>IFERROR(CargaDatos[[#This Row],[TL A]]/(CargaDatos[[#This Row],[3P I]]+CargaDatos[[#This Row],[2P I]]),"")</f>
        <v/>
      </c>
    </row>
    <row r="87" spans="1:37" x14ac:dyDescent="0.2">
      <c r="A87" s="46"/>
      <c r="B87" s="3"/>
      <c r="C87" s="4"/>
      <c r="D87" s="4"/>
      <c r="E87" s="4"/>
      <c r="F87" s="4"/>
      <c r="G87" s="4"/>
      <c r="H87" s="4"/>
      <c r="I87" s="4"/>
      <c r="J87" s="4"/>
      <c r="K87" s="4"/>
      <c r="L87" s="4"/>
      <c r="M87" s="4"/>
      <c r="N87" s="4"/>
      <c r="O87" s="7" t="str">
        <f t="shared" si="5"/>
        <v/>
      </c>
      <c r="P87" s="4"/>
      <c r="Q87" s="4"/>
      <c r="R87" s="7" t="str">
        <f t="shared" si="6"/>
        <v/>
      </c>
      <c r="S87" s="4"/>
      <c r="T87" s="4"/>
      <c r="U87" s="7" t="str">
        <f t="shared" si="7"/>
        <v/>
      </c>
      <c r="V87" s="4"/>
      <c r="W87" s="4"/>
      <c r="X87" s="6">
        <f t="shared" si="8"/>
        <v>0</v>
      </c>
      <c r="Y87" s="4"/>
      <c r="Z87" s="4"/>
      <c r="AA87" s="4"/>
      <c r="AB87" s="4"/>
      <c r="AC87" s="4"/>
      <c r="AD87" s="4"/>
      <c r="AE87" s="4"/>
      <c r="AF87"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87" s="47">
        <f t="shared" si="9"/>
        <v>0</v>
      </c>
      <c r="AH87" s="7" t="str">
        <f>IFERROR(CargaDatos[[#This Row],[3P I]]/(CargaDatos[[#This Row],[3P I]]+CargaDatos[[#This Row],[2P I]]),"")</f>
        <v/>
      </c>
      <c r="AI87" s="7" t="str">
        <f>IFERROR((CargaDatos[[#This Row],[2P A]]+1.5*CargaDatos[[#This Row],[3P A]])/(CargaDatos[[#This Row],[2P I]]+CargaDatos[[#This Row],[3P I]]),"")</f>
        <v/>
      </c>
      <c r="AJ87" s="7" t="str">
        <f>IFERROR(CargaDatos[[#This Row],[Puntos]]/(2*(CargaDatos[[#This Row],[2P I]]+CargaDatos[[#This Row],[3P I]]+0.44*CargaDatos[[#This Row],[TL I]])),"")</f>
        <v/>
      </c>
      <c r="AK87" s="7" t="str">
        <f>IFERROR(CargaDatos[[#This Row],[TL A]]/(CargaDatos[[#This Row],[3P I]]+CargaDatos[[#This Row],[2P I]]),"")</f>
        <v/>
      </c>
    </row>
    <row r="88" spans="1:37" x14ac:dyDescent="0.2">
      <c r="A88" s="46"/>
      <c r="B88" s="3"/>
      <c r="C88" s="4"/>
      <c r="D88" s="4"/>
      <c r="E88" s="4"/>
      <c r="F88" s="4"/>
      <c r="G88" s="4"/>
      <c r="H88" s="4"/>
      <c r="I88" s="4"/>
      <c r="J88" s="4"/>
      <c r="K88" s="4"/>
      <c r="L88" s="4"/>
      <c r="M88" s="4"/>
      <c r="N88" s="4"/>
      <c r="O88" s="7" t="str">
        <f t="shared" si="5"/>
        <v/>
      </c>
      <c r="P88" s="4"/>
      <c r="Q88" s="4"/>
      <c r="R88" s="7" t="str">
        <f t="shared" si="6"/>
        <v/>
      </c>
      <c r="S88" s="4"/>
      <c r="T88" s="4"/>
      <c r="U88" s="7" t="str">
        <f t="shared" si="7"/>
        <v/>
      </c>
      <c r="V88" s="4"/>
      <c r="W88" s="4"/>
      <c r="X88" s="6">
        <f t="shared" si="8"/>
        <v>0</v>
      </c>
      <c r="Y88" s="4"/>
      <c r="Z88" s="4"/>
      <c r="AA88" s="4"/>
      <c r="AB88" s="4"/>
      <c r="AC88" s="4"/>
      <c r="AD88" s="4"/>
      <c r="AE88" s="4"/>
      <c r="AF88"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88" s="47">
        <f t="shared" si="9"/>
        <v>0</v>
      </c>
      <c r="AH88" s="7" t="str">
        <f>IFERROR(CargaDatos[[#This Row],[3P I]]/(CargaDatos[[#This Row],[3P I]]+CargaDatos[[#This Row],[2P I]]),"")</f>
        <v/>
      </c>
      <c r="AI88" s="7" t="str">
        <f>IFERROR((CargaDatos[[#This Row],[2P A]]+1.5*CargaDatos[[#This Row],[3P A]])/(CargaDatos[[#This Row],[2P I]]+CargaDatos[[#This Row],[3P I]]),"")</f>
        <v/>
      </c>
      <c r="AJ88" s="7" t="str">
        <f>IFERROR(CargaDatos[[#This Row],[Puntos]]/(2*(CargaDatos[[#This Row],[2P I]]+CargaDatos[[#This Row],[3P I]]+0.44*CargaDatos[[#This Row],[TL I]])),"")</f>
        <v/>
      </c>
      <c r="AK88" s="7" t="str">
        <f>IFERROR(CargaDatos[[#This Row],[TL A]]/(CargaDatos[[#This Row],[3P I]]+CargaDatos[[#This Row],[2P I]]),"")</f>
        <v/>
      </c>
    </row>
    <row r="89" spans="1:37" x14ac:dyDescent="0.2">
      <c r="A89" s="46"/>
      <c r="B89" s="3"/>
      <c r="C89" s="4"/>
      <c r="D89" s="4"/>
      <c r="E89" s="4"/>
      <c r="F89" s="4"/>
      <c r="G89" s="4"/>
      <c r="H89" s="4"/>
      <c r="I89" s="4"/>
      <c r="J89" s="4"/>
      <c r="K89" s="4"/>
      <c r="L89" s="4"/>
      <c r="M89" s="4"/>
      <c r="N89" s="4"/>
      <c r="O89" s="7" t="str">
        <f t="shared" si="5"/>
        <v/>
      </c>
      <c r="P89" s="4"/>
      <c r="Q89" s="4"/>
      <c r="R89" s="7" t="str">
        <f t="shared" si="6"/>
        <v/>
      </c>
      <c r="S89" s="4"/>
      <c r="T89" s="4"/>
      <c r="U89" s="7" t="str">
        <f t="shared" si="7"/>
        <v/>
      </c>
      <c r="V89" s="4"/>
      <c r="W89" s="4"/>
      <c r="X89" s="6">
        <f t="shared" si="8"/>
        <v>0</v>
      </c>
      <c r="Y89" s="4"/>
      <c r="Z89" s="4"/>
      <c r="AA89" s="4"/>
      <c r="AB89" s="4"/>
      <c r="AC89" s="4"/>
      <c r="AD89" s="4"/>
      <c r="AE89" s="4"/>
      <c r="AF89"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89" s="47">
        <f t="shared" si="9"/>
        <v>0</v>
      </c>
      <c r="AH89" s="7" t="str">
        <f>IFERROR(CargaDatos[[#This Row],[3P I]]/(CargaDatos[[#This Row],[3P I]]+CargaDatos[[#This Row],[2P I]]),"")</f>
        <v/>
      </c>
      <c r="AI89" s="7" t="str">
        <f>IFERROR((CargaDatos[[#This Row],[2P A]]+1.5*CargaDatos[[#This Row],[3P A]])/(CargaDatos[[#This Row],[2P I]]+CargaDatos[[#This Row],[3P I]]),"")</f>
        <v/>
      </c>
      <c r="AJ89" s="7" t="str">
        <f>IFERROR(CargaDatos[[#This Row],[Puntos]]/(2*(CargaDatos[[#This Row],[2P I]]+CargaDatos[[#This Row],[3P I]]+0.44*CargaDatos[[#This Row],[TL I]])),"")</f>
        <v/>
      </c>
      <c r="AK89" s="7" t="str">
        <f>IFERROR(CargaDatos[[#This Row],[TL A]]/(CargaDatos[[#This Row],[3P I]]+CargaDatos[[#This Row],[2P I]]),"")</f>
        <v/>
      </c>
    </row>
    <row r="90" spans="1:37" x14ac:dyDescent="0.2">
      <c r="A90" s="46"/>
      <c r="B90" s="3"/>
      <c r="C90" s="4"/>
      <c r="D90" s="4"/>
      <c r="E90" s="4"/>
      <c r="F90" s="4"/>
      <c r="G90" s="4"/>
      <c r="H90" s="4"/>
      <c r="I90" s="4"/>
      <c r="J90" s="4"/>
      <c r="K90" s="4"/>
      <c r="L90" s="4"/>
      <c r="M90" s="4"/>
      <c r="N90" s="4"/>
      <c r="O90" s="7" t="str">
        <f t="shared" si="5"/>
        <v/>
      </c>
      <c r="P90" s="4"/>
      <c r="Q90" s="4"/>
      <c r="R90" s="7" t="str">
        <f t="shared" si="6"/>
        <v/>
      </c>
      <c r="S90" s="4"/>
      <c r="T90" s="4"/>
      <c r="U90" s="7" t="str">
        <f t="shared" si="7"/>
        <v/>
      </c>
      <c r="V90" s="4"/>
      <c r="W90" s="4"/>
      <c r="X90" s="6">
        <f t="shared" si="8"/>
        <v>0</v>
      </c>
      <c r="Y90" s="4"/>
      <c r="Z90" s="4"/>
      <c r="AA90" s="4"/>
      <c r="AB90" s="4"/>
      <c r="AC90" s="4"/>
      <c r="AD90" s="4"/>
      <c r="AE90" s="4"/>
      <c r="AF90"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90" s="47">
        <f t="shared" si="9"/>
        <v>0</v>
      </c>
      <c r="AH90" s="7" t="str">
        <f>IFERROR(CargaDatos[[#This Row],[3P I]]/(CargaDatos[[#This Row],[3P I]]+CargaDatos[[#This Row],[2P I]]),"")</f>
        <v/>
      </c>
      <c r="AI90" s="7" t="str">
        <f>IFERROR((CargaDatos[[#This Row],[2P A]]+1.5*CargaDatos[[#This Row],[3P A]])/(CargaDatos[[#This Row],[2P I]]+CargaDatos[[#This Row],[3P I]]),"")</f>
        <v/>
      </c>
      <c r="AJ90" s="7" t="str">
        <f>IFERROR(CargaDatos[[#This Row],[Puntos]]/(2*(CargaDatos[[#This Row],[2P I]]+CargaDatos[[#This Row],[3P I]]+0.44*CargaDatos[[#This Row],[TL I]])),"")</f>
        <v/>
      </c>
      <c r="AK90" s="7" t="str">
        <f>IFERROR(CargaDatos[[#This Row],[TL A]]/(CargaDatos[[#This Row],[3P I]]+CargaDatos[[#This Row],[2P I]]),"")</f>
        <v/>
      </c>
    </row>
    <row r="91" spans="1:37" x14ac:dyDescent="0.2">
      <c r="A91" s="46"/>
      <c r="B91" s="3"/>
      <c r="C91" s="4"/>
      <c r="D91" s="4"/>
      <c r="E91" s="4"/>
      <c r="F91" s="4"/>
      <c r="G91" s="4"/>
      <c r="H91" s="4"/>
      <c r="I91" s="4"/>
      <c r="J91" s="4"/>
      <c r="K91" s="4"/>
      <c r="L91" s="4"/>
      <c r="M91" s="4"/>
      <c r="N91" s="4"/>
      <c r="O91" s="7" t="str">
        <f t="shared" si="5"/>
        <v/>
      </c>
      <c r="P91" s="4"/>
      <c r="Q91" s="4"/>
      <c r="R91" s="7" t="str">
        <f t="shared" si="6"/>
        <v/>
      </c>
      <c r="S91" s="4"/>
      <c r="T91" s="4"/>
      <c r="U91" s="7" t="str">
        <f t="shared" si="7"/>
        <v/>
      </c>
      <c r="V91" s="4"/>
      <c r="W91" s="4"/>
      <c r="X91" s="6">
        <f t="shared" si="8"/>
        <v>0</v>
      </c>
      <c r="Y91" s="4"/>
      <c r="Z91" s="4"/>
      <c r="AA91" s="4"/>
      <c r="AB91" s="4"/>
      <c r="AC91" s="4"/>
      <c r="AD91" s="4"/>
      <c r="AE91" s="4"/>
      <c r="AF91"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91" s="47">
        <f t="shared" si="9"/>
        <v>0</v>
      </c>
      <c r="AH91" s="7" t="str">
        <f>IFERROR(CargaDatos[[#This Row],[3P I]]/(CargaDatos[[#This Row],[3P I]]+CargaDatos[[#This Row],[2P I]]),"")</f>
        <v/>
      </c>
      <c r="AI91" s="7" t="str">
        <f>IFERROR((CargaDatos[[#This Row],[2P A]]+1.5*CargaDatos[[#This Row],[3P A]])/(CargaDatos[[#This Row],[2P I]]+CargaDatos[[#This Row],[3P I]]),"")</f>
        <v/>
      </c>
      <c r="AJ91" s="7" t="str">
        <f>IFERROR(CargaDatos[[#This Row],[Puntos]]/(2*(CargaDatos[[#This Row],[2P I]]+CargaDatos[[#This Row],[3P I]]+0.44*CargaDatos[[#This Row],[TL I]])),"")</f>
        <v/>
      </c>
      <c r="AK91" s="7" t="str">
        <f>IFERROR(CargaDatos[[#This Row],[TL A]]/(CargaDatos[[#This Row],[3P I]]+CargaDatos[[#This Row],[2P I]]),"")</f>
        <v/>
      </c>
    </row>
    <row r="92" spans="1:37" x14ac:dyDescent="0.2">
      <c r="A92" s="46"/>
      <c r="B92" s="3"/>
      <c r="C92" s="4"/>
      <c r="D92" s="4"/>
      <c r="E92" s="4"/>
      <c r="F92" s="4"/>
      <c r="G92" s="4"/>
      <c r="H92" s="4"/>
      <c r="I92" s="4"/>
      <c r="J92" s="4"/>
      <c r="K92" s="4"/>
      <c r="L92" s="4"/>
      <c r="M92" s="4"/>
      <c r="N92" s="4"/>
      <c r="O92" s="7" t="str">
        <f t="shared" si="5"/>
        <v/>
      </c>
      <c r="P92" s="4"/>
      <c r="Q92" s="4"/>
      <c r="R92" s="7" t="str">
        <f t="shared" si="6"/>
        <v/>
      </c>
      <c r="S92" s="4"/>
      <c r="T92" s="4"/>
      <c r="U92" s="7" t="str">
        <f t="shared" si="7"/>
        <v/>
      </c>
      <c r="V92" s="4"/>
      <c r="W92" s="4"/>
      <c r="X92" s="6">
        <f t="shared" si="8"/>
        <v>0</v>
      </c>
      <c r="Y92" s="4"/>
      <c r="Z92" s="4"/>
      <c r="AA92" s="4"/>
      <c r="AB92" s="4"/>
      <c r="AC92" s="4"/>
      <c r="AD92" s="4"/>
      <c r="AE92" s="4"/>
      <c r="AF92"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92" s="47">
        <f t="shared" si="9"/>
        <v>0</v>
      </c>
      <c r="AH92" s="7" t="str">
        <f>IFERROR(CargaDatos[[#This Row],[3P I]]/(CargaDatos[[#This Row],[3P I]]+CargaDatos[[#This Row],[2P I]]),"")</f>
        <v/>
      </c>
      <c r="AI92" s="7" t="str">
        <f>IFERROR((CargaDatos[[#This Row],[2P A]]+1.5*CargaDatos[[#This Row],[3P A]])/(CargaDatos[[#This Row],[2P I]]+CargaDatos[[#This Row],[3P I]]),"")</f>
        <v/>
      </c>
      <c r="AJ92" s="7" t="str">
        <f>IFERROR(CargaDatos[[#This Row],[Puntos]]/(2*(CargaDatos[[#This Row],[2P I]]+CargaDatos[[#This Row],[3P I]]+0.44*CargaDatos[[#This Row],[TL I]])),"")</f>
        <v/>
      </c>
      <c r="AK92" s="7" t="str">
        <f>IFERROR(CargaDatos[[#This Row],[TL A]]/(CargaDatos[[#This Row],[3P I]]+CargaDatos[[#This Row],[2P I]]),"")</f>
        <v/>
      </c>
    </row>
    <row r="93" spans="1:37" x14ac:dyDescent="0.2">
      <c r="A93" s="46"/>
      <c r="B93" s="3"/>
      <c r="C93" s="4"/>
      <c r="D93" s="4"/>
      <c r="E93" s="4"/>
      <c r="F93" s="4"/>
      <c r="G93" s="4"/>
      <c r="H93" s="4"/>
      <c r="I93" s="4"/>
      <c r="J93" s="4"/>
      <c r="K93" s="4"/>
      <c r="L93" s="4"/>
      <c r="M93" s="4"/>
      <c r="N93" s="4"/>
      <c r="O93" s="7" t="str">
        <f t="shared" si="5"/>
        <v/>
      </c>
      <c r="P93" s="4"/>
      <c r="Q93" s="4"/>
      <c r="R93" s="7" t="str">
        <f t="shared" si="6"/>
        <v/>
      </c>
      <c r="S93" s="4"/>
      <c r="T93" s="4"/>
      <c r="U93" s="7" t="str">
        <f t="shared" si="7"/>
        <v/>
      </c>
      <c r="V93" s="4"/>
      <c r="W93" s="4"/>
      <c r="X93" s="6">
        <f t="shared" si="8"/>
        <v>0</v>
      </c>
      <c r="Y93" s="4"/>
      <c r="Z93" s="4"/>
      <c r="AA93" s="4"/>
      <c r="AB93" s="4"/>
      <c r="AC93" s="4"/>
      <c r="AD93" s="4"/>
      <c r="AE93" s="4"/>
      <c r="AF93"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93" s="47">
        <f t="shared" si="9"/>
        <v>0</v>
      </c>
      <c r="AH93" s="7" t="str">
        <f>IFERROR(CargaDatos[[#This Row],[3P I]]/(CargaDatos[[#This Row],[3P I]]+CargaDatos[[#This Row],[2P I]]),"")</f>
        <v/>
      </c>
      <c r="AI93" s="7" t="str">
        <f>IFERROR((CargaDatos[[#This Row],[2P A]]+1.5*CargaDatos[[#This Row],[3P A]])/(CargaDatos[[#This Row],[2P I]]+CargaDatos[[#This Row],[3P I]]),"")</f>
        <v/>
      </c>
      <c r="AJ93" s="7" t="str">
        <f>IFERROR(CargaDatos[[#This Row],[Puntos]]/(2*(CargaDatos[[#This Row],[2P I]]+CargaDatos[[#This Row],[3P I]]+0.44*CargaDatos[[#This Row],[TL I]])),"")</f>
        <v/>
      </c>
      <c r="AK93" s="7" t="str">
        <f>IFERROR(CargaDatos[[#This Row],[TL A]]/(CargaDatos[[#This Row],[3P I]]+CargaDatos[[#This Row],[2P I]]),"")</f>
        <v/>
      </c>
    </row>
    <row r="94" spans="1:37" x14ac:dyDescent="0.2">
      <c r="A94" s="46"/>
      <c r="B94" s="3"/>
      <c r="C94" s="4"/>
      <c r="D94" s="4"/>
      <c r="E94" s="4"/>
      <c r="F94" s="4"/>
      <c r="G94" s="4"/>
      <c r="H94" s="4"/>
      <c r="I94" s="4"/>
      <c r="J94" s="4"/>
      <c r="K94" s="4"/>
      <c r="L94" s="4"/>
      <c r="M94" s="4"/>
      <c r="N94" s="4"/>
      <c r="O94" s="7" t="str">
        <f t="shared" si="5"/>
        <v/>
      </c>
      <c r="P94" s="4"/>
      <c r="Q94" s="4"/>
      <c r="R94" s="7" t="str">
        <f t="shared" si="6"/>
        <v/>
      </c>
      <c r="S94" s="4"/>
      <c r="T94" s="4"/>
      <c r="U94" s="7" t="str">
        <f t="shared" si="7"/>
        <v/>
      </c>
      <c r="V94" s="4"/>
      <c r="W94" s="4"/>
      <c r="X94" s="6">
        <f t="shared" si="8"/>
        <v>0</v>
      </c>
      <c r="Y94" s="4"/>
      <c r="Z94" s="4"/>
      <c r="AA94" s="4"/>
      <c r="AB94" s="4"/>
      <c r="AC94" s="4"/>
      <c r="AD94" s="4"/>
      <c r="AE94" s="4"/>
      <c r="AF94"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94" s="47">
        <f t="shared" si="9"/>
        <v>0</v>
      </c>
      <c r="AH94" s="7" t="str">
        <f>IFERROR(CargaDatos[[#This Row],[3P I]]/(CargaDatos[[#This Row],[3P I]]+CargaDatos[[#This Row],[2P I]]),"")</f>
        <v/>
      </c>
      <c r="AI94" s="7" t="str">
        <f>IFERROR((CargaDatos[[#This Row],[2P A]]+1.5*CargaDatos[[#This Row],[3P A]])/(CargaDatos[[#This Row],[2P I]]+CargaDatos[[#This Row],[3P I]]),"")</f>
        <v/>
      </c>
      <c r="AJ94" s="7" t="str">
        <f>IFERROR(CargaDatos[[#This Row],[Puntos]]/(2*(CargaDatos[[#This Row],[2P I]]+CargaDatos[[#This Row],[3P I]]+0.44*CargaDatos[[#This Row],[TL I]])),"")</f>
        <v/>
      </c>
      <c r="AK94" s="7" t="str">
        <f>IFERROR(CargaDatos[[#This Row],[TL A]]/(CargaDatos[[#This Row],[3P I]]+CargaDatos[[#This Row],[2P I]]),"")</f>
        <v/>
      </c>
    </row>
    <row r="95" spans="1:37" x14ac:dyDescent="0.2">
      <c r="A95" s="46"/>
      <c r="B95" s="3"/>
      <c r="C95" s="4"/>
      <c r="D95" s="4"/>
      <c r="E95" s="4"/>
      <c r="F95" s="4"/>
      <c r="G95" s="4"/>
      <c r="H95" s="4"/>
      <c r="I95" s="4"/>
      <c r="J95" s="4"/>
      <c r="K95" s="4"/>
      <c r="L95" s="4"/>
      <c r="M95" s="4"/>
      <c r="N95" s="4"/>
      <c r="O95" s="7" t="str">
        <f t="shared" si="5"/>
        <v/>
      </c>
      <c r="P95" s="4"/>
      <c r="Q95" s="4"/>
      <c r="R95" s="7" t="str">
        <f t="shared" si="6"/>
        <v/>
      </c>
      <c r="S95" s="4"/>
      <c r="T95" s="4"/>
      <c r="U95" s="7" t="str">
        <f t="shared" si="7"/>
        <v/>
      </c>
      <c r="V95" s="4"/>
      <c r="W95" s="4"/>
      <c r="X95" s="6">
        <f t="shared" si="8"/>
        <v>0</v>
      </c>
      <c r="Y95" s="4"/>
      <c r="Z95" s="4"/>
      <c r="AA95" s="4"/>
      <c r="AB95" s="4"/>
      <c r="AC95" s="4"/>
      <c r="AD95" s="4"/>
      <c r="AE95" s="4"/>
      <c r="AF95"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95" s="47">
        <f t="shared" si="9"/>
        <v>0</v>
      </c>
      <c r="AH95" s="7" t="str">
        <f>IFERROR(CargaDatos[[#This Row],[3P I]]/(CargaDatos[[#This Row],[3P I]]+CargaDatos[[#This Row],[2P I]]),"")</f>
        <v/>
      </c>
      <c r="AI95" s="7" t="str">
        <f>IFERROR((CargaDatos[[#This Row],[2P A]]+1.5*CargaDatos[[#This Row],[3P A]])/(CargaDatos[[#This Row],[2P I]]+CargaDatos[[#This Row],[3P I]]),"")</f>
        <v/>
      </c>
      <c r="AJ95" s="7" t="str">
        <f>IFERROR(CargaDatos[[#This Row],[Puntos]]/(2*(CargaDatos[[#This Row],[2P I]]+CargaDatos[[#This Row],[3P I]]+0.44*CargaDatos[[#This Row],[TL I]])),"")</f>
        <v/>
      </c>
      <c r="AK95" s="7" t="str">
        <f>IFERROR(CargaDatos[[#This Row],[TL A]]/(CargaDatos[[#This Row],[3P I]]+CargaDatos[[#This Row],[2P I]]),"")</f>
        <v/>
      </c>
    </row>
    <row r="96" spans="1:37" x14ac:dyDescent="0.2">
      <c r="A96" s="46"/>
      <c r="B96" s="3"/>
      <c r="C96" s="4"/>
      <c r="D96" s="4"/>
      <c r="E96" s="4"/>
      <c r="F96" s="4"/>
      <c r="G96" s="4"/>
      <c r="H96" s="4"/>
      <c r="I96" s="4"/>
      <c r="J96" s="4"/>
      <c r="K96" s="4"/>
      <c r="L96" s="4"/>
      <c r="M96" s="4"/>
      <c r="N96" s="4"/>
      <c r="O96" s="7" t="str">
        <f t="shared" si="5"/>
        <v/>
      </c>
      <c r="P96" s="4"/>
      <c r="Q96" s="4"/>
      <c r="R96" s="7" t="str">
        <f t="shared" si="6"/>
        <v/>
      </c>
      <c r="S96" s="4"/>
      <c r="T96" s="4"/>
      <c r="U96" s="7" t="str">
        <f t="shared" si="7"/>
        <v/>
      </c>
      <c r="V96" s="4"/>
      <c r="W96" s="4"/>
      <c r="X96" s="6">
        <f t="shared" si="8"/>
        <v>0</v>
      </c>
      <c r="Y96" s="4"/>
      <c r="Z96" s="4"/>
      <c r="AA96" s="4"/>
      <c r="AB96" s="4"/>
      <c r="AC96" s="4"/>
      <c r="AD96" s="4"/>
      <c r="AE96" s="4"/>
      <c r="AF96"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96" s="47">
        <f t="shared" si="9"/>
        <v>0</v>
      </c>
      <c r="AH96" s="7" t="str">
        <f>IFERROR(CargaDatos[[#This Row],[3P I]]/(CargaDatos[[#This Row],[3P I]]+CargaDatos[[#This Row],[2P I]]),"")</f>
        <v/>
      </c>
      <c r="AI96" s="7" t="str">
        <f>IFERROR((CargaDatos[[#This Row],[2P A]]+1.5*CargaDatos[[#This Row],[3P A]])/(CargaDatos[[#This Row],[2P I]]+CargaDatos[[#This Row],[3P I]]),"")</f>
        <v/>
      </c>
      <c r="AJ96" s="7" t="str">
        <f>IFERROR(CargaDatos[[#This Row],[Puntos]]/(2*(CargaDatos[[#This Row],[2P I]]+CargaDatos[[#This Row],[3P I]]+0.44*CargaDatos[[#This Row],[TL I]])),"")</f>
        <v/>
      </c>
      <c r="AK96" s="7" t="str">
        <f>IFERROR(CargaDatos[[#This Row],[TL A]]/(CargaDatos[[#This Row],[3P I]]+CargaDatos[[#This Row],[2P I]]),"")</f>
        <v/>
      </c>
    </row>
    <row r="97" spans="1:37" x14ac:dyDescent="0.2">
      <c r="A97" s="46"/>
      <c r="B97" s="3"/>
      <c r="C97" s="4"/>
      <c r="D97" s="4"/>
      <c r="E97" s="4"/>
      <c r="F97" s="4"/>
      <c r="G97" s="4"/>
      <c r="H97" s="4"/>
      <c r="I97" s="4"/>
      <c r="J97" s="4"/>
      <c r="K97" s="4"/>
      <c r="L97" s="4"/>
      <c r="M97" s="4"/>
      <c r="N97" s="4"/>
      <c r="O97" s="7" t="str">
        <f t="shared" si="5"/>
        <v/>
      </c>
      <c r="P97" s="4"/>
      <c r="Q97" s="4"/>
      <c r="R97" s="7" t="str">
        <f t="shared" si="6"/>
        <v/>
      </c>
      <c r="S97" s="4"/>
      <c r="T97" s="4"/>
      <c r="U97" s="7" t="str">
        <f t="shared" si="7"/>
        <v/>
      </c>
      <c r="V97" s="4"/>
      <c r="W97" s="4"/>
      <c r="X97" s="6">
        <f t="shared" si="8"/>
        <v>0</v>
      </c>
      <c r="Y97" s="4"/>
      <c r="Z97" s="4"/>
      <c r="AA97" s="4"/>
      <c r="AB97" s="4"/>
      <c r="AC97" s="4"/>
      <c r="AD97" s="4"/>
      <c r="AE97" s="4"/>
      <c r="AF97"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97" s="47">
        <f t="shared" si="9"/>
        <v>0</v>
      </c>
      <c r="AH97" s="7" t="str">
        <f>IFERROR(CargaDatos[[#This Row],[3P I]]/(CargaDatos[[#This Row],[3P I]]+CargaDatos[[#This Row],[2P I]]),"")</f>
        <v/>
      </c>
      <c r="AI97" s="7" t="str">
        <f>IFERROR((CargaDatos[[#This Row],[2P A]]+1.5*CargaDatos[[#This Row],[3P A]])/(CargaDatos[[#This Row],[2P I]]+CargaDatos[[#This Row],[3P I]]),"")</f>
        <v/>
      </c>
      <c r="AJ97" s="7" t="str">
        <f>IFERROR(CargaDatos[[#This Row],[Puntos]]/(2*(CargaDatos[[#This Row],[2P I]]+CargaDatos[[#This Row],[3P I]]+0.44*CargaDatos[[#This Row],[TL I]])),"")</f>
        <v/>
      </c>
      <c r="AK97" s="7" t="str">
        <f>IFERROR(CargaDatos[[#This Row],[TL A]]/(CargaDatos[[#This Row],[3P I]]+CargaDatos[[#This Row],[2P I]]),"")</f>
        <v/>
      </c>
    </row>
    <row r="98" spans="1:37" x14ac:dyDescent="0.2">
      <c r="A98" s="46"/>
      <c r="B98" s="3"/>
      <c r="C98" s="4"/>
      <c r="D98" s="4"/>
      <c r="E98" s="4"/>
      <c r="F98" s="4"/>
      <c r="G98" s="4"/>
      <c r="H98" s="4"/>
      <c r="I98" s="4"/>
      <c r="J98" s="4"/>
      <c r="K98" s="4"/>
      <c r="L98" s="4"/>
      <c r="M98" s="4"/>
      <c r="N98" s="4"/>
      <c r="O98" s="7" t="str">
        <f t="shared" si="5"/>
        <v/>
      </c>
      <c r="P98" s="4"/>
      <c r="Q98" s="4"/>
      <c r="R98" s="7" t="str">
        <f t="shared" si="6"/>
        <v/>
      </c>
      <c r="S98" s="4"/>
      <c r="T98" s="4"/>
      <c r="U98" s="7" t="str">
        <f t="shared" si="7"/>
        <v/>
      </c>
      <c r="V98" s="4"/>
      <c r="W98" s="4"/>
      <c r="X98" s="6">
        <f t="shared" si="8"/>
        <v>0</v>
      </c>
      <c r="Y98" s="4"/>
      <c r="Z98" s="4"/>
      <c r="AA98" s="4"/>
      <c r="AB98" s="4"/>
      <c r="AC98" s="4"/>
      <c r="AD98" s="4"/>
      <c r="AE98" s="4"/>
      <c r="AF98"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98" s="47">
        <f t="shared" si="9"/>
        <v>0</v>
      </c>
      <c r="AH98" s="7" t="str">
        <f>IFERROR(CargaDatos[[#This Row],[3P I]]/(CargaDatos[[#This Row],[3P I]]+CargaDatos[[#This Row],[2P I]]),"")</f>
        <v/>
      </c>
      <c r="AI98" s="7" t="str">
        <f>IFERROR((CargaDatos[[#This Row],[2P A]]+1.5*CargaDatos[[#This Row],[3P A]])/(CargaDatos[[#This Row],[2P I]]+CargaDatos[[#This Row],[3P I]]),"")</f>
        <v/>
      </c>
      <c r="AJ98" s="7" t="str">
        <f>IFERROR(CargaDatos[[#This Row],[Puntos]]/(2*(CargaDatos[[#This Row],[2P I]]+CargaDatos[[#This Row],[3P I]]+0.44*CargaDatos[[#This Row],[TL I]])),"")</f>
        <v/>
      </c>
      <c r="AK98" s="7" t="str">
        <f>IFERROR(CargaDatos[[#This Row],[TL A]]/(CargaDatos[[#This Row],[3P I]]+CargaDatos[[#This Row],[2P I]]),"")</f>
        <v/>
      </c>
    </row>
    <row r="99" spans="1:37" x14ac:dyDescent="0.2">
      <c r="A99" s="46"/>
      <c r="B99" s="3"/>
      <c r="C99" s="4"/>
      <c r="D99" s="4"/>
      <c r="E99" s="4"/>
      <c r="F99" s="4"/>
      <c r="G99" s="4"/>
      <c r="H99" s="4"/>
      <c r="I99" s="4"/>
      <c r="J99" s="4"/>
      <c r="K99" s="4"/>
      <c r="L99" s="4"/>
      <c r="M99" s="4"/>
      <c r="N99" s="4"/>
      <c r="O99" s="7" t="str">
        <f t="shared" si="5"/>
        <v/>
      </c>
      <c r="P99" s="4"/>
      <c r="Q99" s="4"/>
      <c r="R99" s="7" t="str">
        <f t="shared" si="6"/>
        <v/>
      </c>
      <c r="S99" s="4"/>
      <c r="T99" s="4"/>
      <c r="U99" s="7" t="str">
        <f t="shared" si="7"/>
        <v/>
      </c>
      <c r="V99" s="4"/>
      <c r="W99" s="4"/>
      <c r="X99" s="6">
        <f t="shared" si="8"/>
        <v>0</v>
      </c>
      <c r="Y99" s="4"/>
      <c r="Z99" s="4"/>
      <c r="AA99" s="4"/>
      <c r="AB99" s="4"/>
      <c r="AC99" s="4"/>
      <c r="AD99" s="4"/>
      <c r="AE99" s="4"/>
      <c r="AF99"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99" s="47">
        <f t="shared" si="9"/>
        <v>0</v>
      </c>
      <c r="AH99" s="7" t="str">
        <f>IFERROR(CargaDatos[[#This Row],[3P I]]/(CargaDatos[[#This Row],[3P I]]+CargaDatos[[#This Row],[2P I]]),"")</f>
        <v/>
      </c>
      <c r="AI99" s="7" t="str">
        <f>IFERROR((CargaDatos[[#This Row],[2P A]]+1.5*CargaDatos[[#This Row],[3P A]])/(CargaDatos[[#This Row],[2P I]]+CargaDatos[[#This Row],[3P I]]),"")</f>
        <v/>
      </c>
      <c r="AJ99" s="7" t="str">
        <f>IFERROR(CargaDatos[[#This Row],[Puntos]]/(2*(CargaDatos[[#This Row],[2P I]]+CargaDatos[[#This Row],[3P I]]+0.44*CargaDatos[[#This Row],[TL I]])),"")</f>
        <v/>
      </c>
      <c r="AK99" s="7" t="str">
        <f>IFERROR(CargaDatos[[#This Row],[TL A]]/(CargaDatos[[#This Row],[3P I]]+CargaDatos[[#This Row],[2P I]]),"")</f>
        <v/>
      </c>
    </row>
    <row r="100" spans="1:37" x14ac:dyDescent="0.2">
      <c r="A100" s="46"/>
      <c r="B100" s="3"/>
      <c r="C100" s="4"/>
      <c r="D100" s="4"/>
      <c r="E100" s="4"/>
      <c r="F100" s="4"/>
      <c r="G100" s="4"/>
      <c r="H100" s="4"/>
      <c r="I100" s="4"/>
      <c r="J100" s="4"/>
      <c r="K100" s="4"/>
      <c r="L100" s="4"/>
      <c r="M100" s="4"/>
      <c r="N100" s="4"/>
      <c r="O100" s="7" t="str">
        <f t="shared" si="5"/>
        <v/>
      </c>
      <c r="P100" s="4"/>
      <c r="Q100" s="4"/>
      <c r="R100" s="7" t="str">
        <f t="shared" si="6"/>
        <v/>
      </c>
      <c r="S100" s="4"/>
      <c r="T100" s="4"/>
      <c r="U100" s="7" t="str">
        <f t="shared" si="7"/>
        <v/>
      </c>
      <c r="V100" s="4"/>
      <c r="W100" s="4"/>
      <c r="X100" s="6">
        <f t="shared" si="8"/>
        <v>0</v>
      </c>
      <c r="Y100" s="4"/>
      <c r="Z100" s="4"/>
      <c r="AA100" s="4"/>
      <c r="AB100" s="4"/>
      <c r="AC100" s="4"/>
      <c r="AD100" s="4"/>
      <c r="AE100" s="4"/>
      <c r="AF100"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00" s="47">
        <f t="shared" si="9"/>
        <v>0</v>
      </c>
      <c r="AH100" s="7" t="str">
        <f>IFERROR(CargaDatos[[#This Row],[3P I]]/(CargaDatos[[#This Row],[3P I]]+CargaDatos[[#This Row],[2P I]]),"")</f>
        <v/>
      </c>
      <c r="AI100" s="7" t="str">
        <f>IFERROR((CargaDatos[[#This Row],[2P A]]+1.5*CargaDatos[[#This Row],[3P A]])/(CargaDatos[[#This Row],[2P I]]+CargaDatos[[#This Row],[3P I]]),"")</f>
        <v/>
      </c>
      <c r="AJ100" s="7" t="str">
        <f>IFERROR(CargaDatos[[#This Row],[Puntos]]/(2*(CargaDatos[[#This Row],[2P I]]+CargaDatos[[#This Row],[3P I]]+0.44*CargaDatos[[#This Row],[TL I]])),"")</f>
        <v/>
      </c>
      <c r="AK100" s="7" t="str">
        <f>IFERROR(CargaDatos[[#This Row],[TL A]]/(CargaDatos[[#This Row],[3P I]]+CargaDatos[[#This Row],[2P I]]),"")</f>
        <v/>
      </c>
    </row>
    <row r="101" spans="1:37" x14ac:dyDescent="0.2">
      <c r="A101" s="46"/>
      <c r="B101" s="3"/>
      <c r="C101" s="4"/>
      <c r="D101" s="4"/>
      <c r="E101" s="4"/>
      <c r="F101" s="4"/>
      <c r="G101" s="4"/>
      <c r="H101" s="4"/>
      <c r="I101" s="4"/>
      <c r="J101" s="4"/>
      <c r="K101" s="4"/>
      <c r="L101" s="4"/>
      <c r="M101" s="4"/>
      <c r="N101" s="4"/>
      <c r="O101" s="7" t="str">
        <f t="shared" si="5"/>
        <v/>
      </c>
      <c r="P101" s="4"/>
      <c r="Q101" s="4"/>
      <c r="R101" s="7" t="str">
        <f t="shared" si="6"/>
        <v/>
      </c>
      <c r="S101" s="4"/>
      <c r="T101" s="4"/>
      <c r="U101" s="7" t="str">
        <f t="shared" si="7"/>
        <v/>
      </c>
      <c r="V101" s="4"/>
      <c r="W101" s="4"/>
      <c r="X101" s="6">
        <f t="shared" si="8"/>
        <v>0</v>
      </c>
      <c r="Y101" s="4"/>
      <c r="Z101" s="4"/>
      <c r="AA101" s="4"/>
      <c r="AB101" s="4"/>
      <c r="AC101" s="4"/>
      <c r="AD101" s="4"/>
      <c r="AE101" s="4"/>
      <c r="AF101"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01" s="47">
        <f t="shared" si="9"/>
        <v>0</v>
      </c>
      <c r="AH101" s="7" t="str">
        <f>IFERROR(CargaDatos[[#This Row],[3P I]]/(CargaDatos[[#This Row],[3P I]]+CargaDatos[[#This Row],[2P I]]),"")</f>
        <v/>
      </c>
      <c r="AI101" s="7" t="str">
        <f>IFERROR((CargaDatos[[#This Row],[2P A]]+1.5*CargaDatos[[#This Row],[3P A]])/(CargaDatos[[#This Row],[2P I]]+CargaDatos[[#This Row],[3P I]]),"")</f>
        <v/>
      </c>
      <c r="AJ101" s="7" t="str">
        <f>IFERROR(CargaDatos[[#This Row],[Puntos]]/(2*(CargaDatos[[#This Row],[2P I]]+CargaDatos[[#This Row],[3P I]]+0.44*CargaDatos[[#This Row],[TL I]])),"")</f>
        <v/>
      </c>
      <c r="AK101" s="7" t="str">
        <f>IFERROR(CargaDatos[[#This Row],[TL A]]/(CargaDatos[[#This Row],[3P I]]+CargaDatos[[#This Row],[2P I]]),"")</f>
        <v/>
      </c>
    </row>
    <row r="102" spans="1:37" x14ac:dyDescent="0.2">
      <c r="A102" s="46"/>
      <c r="B102" s="3"/>
      <c r="C102" s="4"/>
      <c r="D102" s="4"/>
      <c r="E102" s="4"/>
      <c r="F102" s="4"/>
      <c r="G102" s="4"/>
      <c r="H102" s="4"/>
      <c r="I102" s="4"/>
      <c r="J102" s="4"/>
      <c r="K102" s="4"/>
      <c r="L102" s="4"/>
      <c r="M102" s="4"/>
      <c r="N102" s="4"/>
      <c r="O102" s="7" t="str">
        <f t="shared" si="5"/>
        <v/>
      </c>
      <c r="P102" s="4"/>
      <c r="Q102" s="4"/>
      <c r="R102" s="7" t="str">
        <f t="shared" si="6"/>
        <v/>
      </c>
      <c r="S102" s="4"/>
      <c r="T102" s="4"/>
      <c r="U102" s="7" t="str">
        <f t="shared" si="7"/>
        <v/>
      </c>
      <c r="V102" s="4"/>
      <c r="W102" s="4"/>
      <c r="X102" s="6">
        <f t="shared" si="8"/>
        <v>0</v>
      </c>
      <c r="Y102" s="4"/>
      <c r="Z102" s="4"/>
      <c r="AA102" s="4"/>
      <c r="AB102" s="4"/>
      <c r="AC102" s="4"/>
      <c r="AD102" s="4"/>
      <c r="AE102" s="4"/>
      <c r="AF102"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02" s="47">
        <f t="shared" si="9"/>
        <v>0</v>
      </c>
      <c r="AH102" s="7" t="str">
        <f>IFERROR(CargaDatos[[#This Row],[3P I]]/(CargaDatos[[#This Row],[3P I]]+CargaDatos[[#This Row],[2P I]]),"")</f>
        <v/>
      </c>
      <c r="AI102" s="7" t="str">
        <f>IFERROR((CargaDatos[[#This Row],[2P A]]+1.5*CargaDatos[[#This Row],[3P A]])/(CargaDatos[[#This Row],[2P I]]+CargaDatos[[#This Row],[3P I]]),"")</f>
        <v/>
      </c>
      <c r="AJ102" s="7" t="str">
        <f>IFERROR(CargaDatos[[#This Row],[Puntos]]/(2*(CargaDatos[[#This Row],[2P I]]+CargaDatos[[#This Row],[3P I]]+0.44*CargaDatos[[#This Row],[TL I]])),"")</f>
        <v/>
      </c>
      <c r="AK102" s="7" t="str">
        <f>IFERROR(CargaDatos[[#This Row],[TL A]]/(CargaDatos[[#This Row],[3P I]]+CargaDatos[[#This Row],[2P I]]),"")</f>
        <v/>
      </c>
    </row>
    <row r="103" spans="1:37" x14ac:dyDescent="0.2">
      <c r="A103" s="46"/>
      <c r="B103" s="3"/>
      <c r="C103" s="4"/>
      <c r="D103" s="4"/>
      <c r="E103" s="4"/>
      <c r="F103" s="4"/>
      <c r="G103" s="4"/>
      <c r="H103" s="4"/>
      <c r="I103" s="4"/>
      <c r="J103" s="4"/>
      <c r="K103" s="4"/>
      <c r="L103" s="4"/>
      <c r="M103" s="4"/>
      <c r="N103" s="4"/>
      <c r="O103" s="7" t="str">
        <f t="shared" si="5"/>
        <v/>
      </c>
      <c r="P103" s="4"/>
      <c r="Q103" s="4"/>
      <c r="R103" s="7" t="str">
        <f t="shared" si="6"/>
        <v/>
      </c>
      <c r="S103" s="4"/>
      <c r="T103" s="4"/>
      <c r="U103" s="7" t="str">
        <f t="shared" si="7"/>
        <v/>
      </c>
      <c r="V103" s="4"/>
      <c r="W103" s="4"/>
      <c r="X103" s="6">
        <f t="shared" si="8"/>
        <v>0</v>
      </c>
      <c r="Y103" s="4"/>
      <c r="Z103" s="4"/>
      <c r="AA103" s="4"/>
      <c r="AB103" s="4"/>
      <c r="AC103" s="4"/>
      <c r="AD103" s="4"/>
      <c r="AE103" s="4"/>
      <c r="AF103"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03" s="47">
        <f t="shared" si="9"/>
        <v>0</v>
      </c>
      <c r="AH103" s="7" t="str">
        <f>IFERROR(CargaDatos[[#This Row],[3P I]]/(CargaDatos[[#This Row],[3P I]]+CargaDatos[[#This Row],[2P I]]),"")</f>
        <v/>
      </c>
      <c r="AI103" s="7" t="str">
        <f>IFERROR((CargaDatos[[#This Row],[2P A]]+1.5*CargaDatos[[#This Row],[3P A]])/(CargaDatos[[#This Row],[2P I]]+CargaDatos[[#This Row],[3P I]]),"")</f>
        <v/>
      </c>
      <c r="AJ103" s="7" t="str">
        <f>IFERROR(CargaDatos[[#This Row],[Puntos]]/(2*(CargaDatos[[#This Row],[2P I]]+CargaDatos[[#This Row],[3P I]]+0.44*CargaDatos[[#This Row],[TL I]])),"")</f>
        <v/>
      </c>
      <c r="AK103" s="7" t="str">
        <f>IFERROR(CargaDatos[[#This Row],[TL A]]/(CargaDatos[[#This Row],[3P I]]+CargaDatos[[#This Row],[2P I]]),"")</f>
        <v/>
      </c>
    </row>
    <row r="104" spans="1:37" x14ac:dyDescent="0.2">
      <c r="A104" s="46"/>
      <c r="B104" s="3"/>
      <c r="C104" s="4"/>
      <c r="D104" s="4"/>
      <c r="E104" s="4"/>
      <c r="F104" s="4"/>
      <c r="G104" s="4"/>
      <c r="H104" s="4"/>
      <c r="I104" s="4"/>
      <c r="J104" s="4"/>
      <c r="K104" s="4"/>
      <c r="L104" s="4"/>
      <c r="M104" s="4"/>
      <c r="N104" s="4"/>
      <c r="O104" s="7" t="str">
        <f t="shared" si="5"/>
        <v/>
      </c>
      <c r="P104" s="4"/>
      <c r="Q104" s="4"/>
      <c r="R104" s="7" t="str">
        <f t="shared" si="6"/>
        <v/>
      </c>
      <c r="S104" s="4"/>
      <c r="T104" s="4"/>
      <c r="U104" s="7" t="str">
        <f t="shared" si="7"/>
        <v/>
      </c>
      <c r="V104" s="4"/>
      <c r="W104" s="4"/>
      <c r="X104" s="6">
        <f t="shared" si="8"/>
        <v>0</v>
      </c>
      <c r="Y104" s="4"/>
      <c r="Z104" s="4"/>
      <c r="AA104" s="4"/>
      <c r="AB104" s="4"/>
      <c r="AC104" s="4"/>
      <c r="AD104" s="4"/>
      <c r="AE104" s="4"/>
      <c r="AF104"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04" s="47">
        <f t="shared" si="9"/>
        <v>0</v>
      </c>
      <c r="AH104" s="7" t="str">
        <f>IFERROR(CargaDatos[[#This Row],[3P I]]/(CargaDatos[[#This Row],[3P I]]+CargaDatos[[#This Row],[2P I]]),"")</f>
        <v/>
      </c>
      <c r="AI104" s="7" t="str">
        <f>IFERROR((CargaDatos[[#This Row],[2P A]]+1.5*CargaDatos[[#This Row],[3P A]])/(CargaDatos[[#This Row],[2P I]]+CargaDatos[[#This Row],[3P I]]),"")</f>
        <v/>
      </c>
      <c r="AJ104" s="7" t="str">
        <f>IFERROR(CargaDatos[[#This Row],[Puntos]]/(2*(CargaDatos[[#This Row],[2P I]]+CargaDatos[[#This Row],[3P I]]+0.44*CargaDatos[[#This Row],[TL I]])),"")</f>
        <v/>
      </c>
      <c r="AK104" s="7" t="str">
        <f>IFERROR(CargaDatos[[#This Row],[TL A]]/(CargaDatos[[#This Row],[3P I]]+CargaDatos[[#This Row],[2P I]]),"")</f>
        <v/>
      </c>
    </row>
    <row r="105" spans="1:37" x14ac:dyDescent="0.2">
      <c r="A105" s="46"/>
      <c r="B105" s="3"/>
      <c r="C105" s="4"/>
      <c r="D105" s="4"/>
      <c r="E105" s="4"/>
      <c r="F105" s="4"/>
      <c r="G105" s="4"/>
      <c r="H105" s="4"/>
      <c r="I105" s="4"/>
      <c r="J105" s="4"/>
      <c r="K105" s="4"/>
      <c r="L105" s="4"/>
      <c r="M105" s="4"/>
      <c r="N105" s="4"/>
      <c r="O105" s="7" t="str">
        <f t="shared" si="5"/>
        <v/>
      </c>
      <c r="P105" s="4"/>
      <c r="Q105" s="4"/>
      <c r="R105" s="7" t="str">
        <f t="shared" si="6"/>
        <v/>
      </c>
      <c r="S105" s="4"/>
      <c r="T105" s="4"/>
      <c r="U105" s="7" t="str">
        <f t="shared" si="7"/>
        <v/>
      </c>
      <c r="V105" s="4"/>
      <c r="W105" s="4"/>
      <c r="X105" s="6">
        <f t="shared" si="8"/>
        <v>0</v>
      </c>
      <c r="Y105" s="4"/>
      <c r="Z105" s="4"/>
      <c r="AA105" s="4"/>
      <c r="AB105" s="4"/>
      <c r="AC105" s="4"/>
      <c r="AD105" s="4"/>
      <c r="AE105" s="4"/>
      <c r="AF105"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05" s="47">
        <f t="shared" si="9"/>
        <v>0</v>
      </c>
      <c r="AH105" s="7" t="str">
        <f>IFERROR(CargaDatos[[#This Row],[3P I]]/(CargaDatos[[#This Row],[3P I]]+CargaDatos[[#This Row],[2P I]]),"")</f>
        <v/>
      </c>
      <c r="AI105" s="7" t="str">
        <f>IFERROR((CargaDatos[[#This Row],[2P A]]+1.5*CargaDatos[[#This Row],[3P A]])/(CargaDatos[[#This Row],[2P I]]+CargaDatos[[#This Row],[3P I]]),"")</f>
        <v/>
      </c>
      <c r="AJ105" s="7" t="str">
        <f>IFERROR(CargaDatos[[#This Row],[Puntos]]/(2*(CargaDatos[[#This Row],[2P I]]+CargaDatos[[#This Row],[3P I]]+0.44*CargaDatos[[#This Row],[TL I]])),"")</f>
        <v/>
      </c>
      <c r="AK105" s="7" t="str">
        <f>IFERROR(CargaDatos[[#This Row],[TL A]]/(CargaDatos[[#This Row],[3P I]]+CargaDatos[[#This Row],[2P I]]),"")</f>
        <v/>
      </c>
    </row>
    <row r="106" spans="1:37" x14ac:dyDescent="0.2">
      <c r="A106" s="46"/>
      <c r="B106" s="3"/>
      <c r="C106" s="4"/>
      <c r="D106" s="4"/>
      <c r="E106" s="4"/>
      <c r="F106" s="4"/>
      <c r="G106" s="4"/>
      <c r="H106" s="4"/>
      <c r="I106" s="4"/>
      <c r="J106" s="4"/>
      <c r="K106" s="4"/>
      <c r="L106" s="4"/>
      <c r="M106" s="4"/>
      <c r="N106" s="4"/>
      <c r="O106" s="7" t="str">
        <f t="shared" si="5"/>
        <v/>
      </c>
      <c r="P106" s="4"/>
      <c r="Q106" s="4"/>
      <c r="R106" s="7" t="str">
        <f t="shared" si="6"/>
        <v/>
      </c>
      <c r="S106" s="4"/>
      <c r="T106" s="4"/>
      <c r="U106" s="7" t="str">
        <f t="shared" si="7"/>
        <v/>
      </c>
      <c r="V106" s="4"/>
      <c r="W106" s="4"/>
      <c r="X106" s="6">
        <f t="shared" si="8"/>
        <v>0</v>
      </c>
      <c r="Y106" s="4"/>
      <c r="Z106" s="4"/>
      <c r="AA106" s="4"/>
      <c r="AB106" s="4"/>
      <c r="AC106" s="4"/>
      <c r="AD106" s="4"/>
      <c r="AE106" s="4"/>
      <c r="AF106"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06" s="47">
        <f t="shared" si="9"/>
        <v>0</v>
      </c>
      <c r="AH106" s="7" t="str">
        <f>IFERROR(CargaDatos[[#This Row],[3P I]]/(CargaDatos[[#This Row],[3P I]]+CargaDatos[[#This Row],[2P I]]),"")</f>
        <v/>
      </c>
      <c r="AI106" s="7" t="str">
        <f>IFERROR((CargaDatos[[#This Row],[2P A]]+1.5*CargaDatos[[#This Row],[3P A]])/(CargaDatos[[#This Row],[2P I]]+CargaDatos[[#This Row],[3P I]]),"")</f>
        <v/>
      </c>
      <c r="AJ106" s="7" t="str">
        <f>IFERROR(CargaDatos[[#This Row],[Puntos]]/(2*(CargaDatos[[#This Row],[2P I]]+CargaDatos[[#This Row],[3P I]]+0.44*CargaDatos[[#This Row],[TL I]])),"")</f>
        <v/>
      </c>
      <c r="AK106" s="7" t="str">
        <f>IFERROR(CargaDatos[[#This Row],[TL A]]/(CargaDatos[[#This Row],[3P I]]+CargaDatos[[#This Row],[2P I]]),"")</f>
        <v/>
      </c>
    </row>
    <row r="107" spans="1:37" x14ac:dyDescent="0.2">
      <c r="A107" s="46"/>
      <c r="B107" s="3"/>
      <c r="C107" s="4"/>
      <c r="D107" s="4"/>
      <c r="E107" s="4"/>
      <c r="F107" s="4"/>
      <c r="G107" s="4"/>
      <c r="H107" s="4"/>
      <c r="I107" s="4"/>
      <c r="J107" s="4"/>
      <c r="K107" s="4"/>
      <c r="L107" s="4"/>
      <c r="M107" s="4"/>
      <c r="N107" s="4"/>
      <c r="O107" s="7" t="str">
        <f t="shared" si="5"/>
        <v/>
      </c>
      <c r="P107" s="4"/>
      <c r="Q107" s="4"/>
      <c r="R107" s="7" t="str">
        <f t="shared" si="6"/>
        <v/>
      </c>
      <c r="S107" s="4"/>
      <c r="T107" s="4"/>
      <c r="U107" s="7" t="str">
        <f t="shared" si="7"/>
        <v/>
      </c>
      <c r="V107" s="4"/>
      <c r="W107" s="4"/>
      <c r="X107" s="6">
        <f t="shared" si="8"/>
        <v>0</v>
      </c>
      <c r="Y107" s="4"/>
      <c r="Z107" s="4"/>
      <c r="AA107" s="4"/>
      <c r="AB107" s="4"/>
      <c r="AC107" s="4"/>
      <c r="AD107" s="4"/>
      <c r="AE107" s="4"/>
      <c r="AF107"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07" s="47">
        <f t="shared" si="9"/>
        <v>0</v>
      </c>
      <c r="AH107" s="7" t="str">
        <f>IFERROR(CargaDatos[[#This Row],[3P I]]/(CargaDatos[[#This Row],[3P I]]+CargaDatos[[#This Row],[2P I]]),"")</f>
        <v/>
      </c>
      <c r="AI107" s="7" t="str">
        <f>IFERROR((CargaDatos[[#This Row],[2P A]]+1.5*CargaDatos[[#This Row],[3P A]])/(CargaDatos[[#This Row],[2P I]]+CargaDatos[[#This Row],[3P I]]),"")</f>
        <v/>
      </c>
      <c r="AJ107" s="7" t="str">
        <f>IFERROR(CargaDatos[[#This Row],[Puntos]]/(2*(CargaDatos[[#This Row],[2P I]]+CargaDatos[[#This Row],[3P I]]+0.44*CargaDatos[[#This Row],[TL I]])),"")</f>
        <v/>
      </c>
      <c r="AK107" s="7" t="str">
        <f>IFERROR(CargaDatos[[#This Row],[TL A]]/(CargaDatos[[#This Row],[3P I]]+CargaDatos[[#This Row],[2P I]]),"")</f>
        <v/>
      </c>
    </row>
    <row r="108" spans="1:37" x14ac:dyDescent="0.2">
      <c r="A108" s="46"/>
      <c r="B108" s="3"/>
      <c r="C108" s="4"/>
      <c r="D108" s="4"/>
      <c r="E108" s="4"/>
      <c r="F108" s="4"/>
      <c r="G108" s="4"/>
      <c r="H108" s="4"/>
      <c r="I108" s="4"/>
      <c r="J108" s="4"/>
      <c r="K108" s="4"/>
      <c r="L108" s="4"/>
      <c r="M108" s="4"/>
      <c r="N108" s="4"/>
      <c r="O108" s="7" t="str">
        <f t="shared" si="5"/>
        <v/>
      </c>
      <c r="P108" s="4"/>
      <c r="Q108" s="4"/>
      <c r="R108" s="7" t="str">
        <f t="shared" si="6"/>
        <v/>
      </c>
      <c r="S108" s="4"/>
      <c r="T108" s="4"/>
      <c r="U108" s="7" t="str">
        <f t="shared" si="7"/>
        <v/>
      </c>
      <c r="V108" s="4"/>
      <c r="W108" s="4"/>
      <c r="X108" s="6">
        <f t="shared" si="8"/>
        <v>0</v>
      </c>
      <c r="Y108" s="4"/>
      <c r="Z108" s="4"/>
      <c r="AA108" s="4"/>
      <c r="AB108" s="4"/>
      <c r="AC108" s="4"/>
      <c r="AD108" s="4"/>
      <c r="AE108" s="4"/>
      <c r="AF108"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08" s="47">
        <f t="shared" si="9"/>
        <v>0</v>
      </c>
      <c r="AH108" s="7" t="str">
        <f>IFERROR(CargaDatos[[#This Row],[3P I]]/(CargaDatos[[#This Row],[3P I]]+CargaDatos[[#This Row],[2P I]]),"")</f>
        <v/>
      </c>
      <c r="AI108" s="7" t="str">
        <f>IFERROR((CargaDatos[[#This Row],[2P A]]+1.5*CargaDatos[[#This Row],[3P A]])/(CargaDatos[[#This Row],[2P I]]+CargaDatos[[#This Row],[3P I]]),"")</f>
        <v/>
      </c>
      <c r="AJ108" s="7" t="str">
        <f>IFERROR(CargaDatos[[#This Row],[Puntos]]/(2*(CargaDatos[[#This Row],[2P I]]+CargaDatos[[#This Row],[3P I]]+0.44*CargaDatos[[#This Row],[TL I]])),"")</f>
        <v/>
      </c>
      <c r="AK108" s="7" t="str">
        <f>IFERROR(CargaDatos[[#This Row],[TL A]]/(CargaDatos[[#This Row],[3P I]]+CargaDatos[[#This Row],[2P I]]),"")</f>
        <v/>
      </c>
    </row>
    <row r="109" spans="1:37" x14ac:dyDescent="0.2">
      <c r="A109" s="46"/>
      <c r="B109" s="3"/>
      <c r="C109" s="4"/>
      <c r="D109" s="4"/>
      <c r="E109" s="4"/>
      <c r="F109" s="4"/>
      <c r="G109" s="4"/>
      <c r="H109" s="4"/>
      <c r="I109" s="4"/>
      <c r="J109" s="4"/>
      <c r="K109" s="4"/>
      <c r="L109" s="4"/>
      <c r="M109" s="4"/>
      <c r="N109" s="4"/>
      <c r="O109" s="7" t="str">
        <f t="shared" si="5"/>
        <v/>
      </c>
      <c r="P109" s="4"/>
      <c r="Q109" s="4"/>
      <c r="R109" s="7" t="str">
        <f t="shared" si="6"/>
        <v/>
      </c>
      <c r="S109" s="4"/>
      <c r="T109" s="4"/>
      <c r="U109" s="7" t="str">
        <f t="shared" si="7"/>
        <v/>
      </c>
      <c r="V109" s="4"/>
      <c r="W109" s="4"/>
      <c r="X109" s="6">
        <f t="shared" si="8"/>
        <v>0</v>
      </c>
      <c r="Y109" s="4"/>
      <c r="Z109" s="4"/>
      <c r="AA109" s="4"/>
      <c r="AB109" s="4"/>
      <c r="AC109" s="4"/>
      <c r="AD109" s="4"/>
      <c r="AE109" s="4"/>
      <c r="AF109"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09" s="47">
        <f t="shared" si="9"/>
        <v>0</v>
      </c>
      <c r="AH109" s="7" t="str">
        <f>IFERROR(CargaDatos[[#This Row],[3P I]]/(CargaDatos[[#This Row],[3P I]]+CargaDatos[[#This Row],[2P I]]),"")</f>
        <v/>
      </c>
      <c r="AI109" s="7" t="str">
        <f>IFERROR((CargaDatos[[#This Row],[2P A]]+1.5*CargaDatos[[#This Row],[3P A]])/(CargaDatos[[#This Row],[2P I]]+CargaDatos[[#This Row],[3P I]]),"")</f>
        <v/>
      </c>
      <c r="AJ109" s="7" t="str">
        <f>IFERROR(CargaDatos[[#This Row],[Puntos]]/(2*(CargaDatos[[#This Row],[2P I]]+CargaDatos[[#This Row],[3P I]]+0.44*CargaDatos[[#This Row],[TL I]])),"")</f>
        <v/>
      </c>
      <c r="AK109" s="7" t="str">
        <f>IFERROR(CargaDatos[[#This Row],[TL A]]/(CargaDatos[[#This Row],[3P I]]+CargaDatos[[#This Row],[2P I]]),"")</f>
        <v/>
      </c>
    </row>
    <row r="110" spans="1:37" x14ac:dyDescent="0.2">
      <c r="A110" s="46"/>
      <c r="B110" s="3"/>
      <c r="C110" s="4"/>
      <c r="D110" s="4"/>
      <c r="E110" s="4"/>
      <c r="F110" s="4"/>
      <c r="G110" s="4"/>
      <c r="H110" s="4"/>
      <c r="I110" s="4"/>
      <c r="J110" s="4"/>
      <c r="K110" s="4"/>
      <c r="L110" s="4"/>
      <c r="M110" s="4"/>
      <c r="N110" s="4"/>
      <c r="O110" s="7" t="str">
        <f t="shared" si="5"/>
        <v/>
      </c>
      <c r="P110" s="4"/>
      <c r="Q110" s="4"/>
      <c r="R110" s="7" t="str">
        <f t="shared" si="6"/>
        <v/>
      </c>
      <c r="S110" s="4"/>
      <c r="T110" s="4"/>
      <c r="U110" s="7" t="str">
        <f t="shared" si="7"/>
        <v/>
      </c>
      <c r="V110" s="4"/>
      <c r="W110" s="4"/>
      <c r="X110" s="6">
        <f t="shared" si="8"/>
        <v>0</v>
      </c>
      <c r="Y110" s="4"/>
      <c r="Z110" s="4"/>
      <c r="AA110" s="4"/>
      <c r="AB110" s="4"/>
      <c r="AC110" s="4"/>
      <c r="AD110" s="4"/>
      <c r="AE110" s="4"/>
      <c r="AF110"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10" s="47">
        <f t="shared" si="9"/>
        <v>0</v>
      </c>
      <c r="AH110" s="7" t="str">
        <f>IFERROR(CargaDatos[[#This Row],[3P I]]/(CargaDatos[[#This Row],[3P I]]+CargaDatos[[#This Row],[2P I]]),"")</f>
        <v/>
      </c>
      <c r="AI110" s="7" t="str">
        <f>IFERROR((CargaDatos[[#This Row],[2P A]]+1.5*CargaDatos[[#This Row],[3P A]])/(CargaDatos[[#This Row],[2P I]]+CargaDatos[[#This Row],[3P I]]),"")</f>
        <v/>
      </c>
      <c r="AJ110" s="7" t="str">
        <f>IFERROR(CargaDatos[[#This Row],[Puntos]]/(2*(CargaDatos[[#This Row],[2P I]]+CargaDatos[[#This Row],[3P I]]+0.44*CargaDatos[[#This Row],[TL I]])),"")</f>
        <v/>
      </c>
      <c r="AK110" s="7" t="str">
        <f>IFERROR(CargaDatos[[#This Row],[TL A]]/(CargaDatos[[#This Row],[3P I]]+CargaDatos[[#This Row],[2P I]]),"")</f>
        <v/>
      </c>
    </row>
    <row r="111" spans="1:37" x14ac:dyDescent="0.2">
      <c r="A111" s="46"/>
      <c r="B111" s="3"/>
      <c r="C111" s="4"/>
      <c r="D111" s="4"/>
      <c r="E111" s="4"/>
      <c r="F111" s="4"/>
      <c r="G111" s="4"/>
      <c r="H111" s="4"/>
      <c r="I111" s="4"/>
      <c r="J111" s="4"/>
      <c r="K111" s="4"/>
      <c r="L111" s="4"/>
      <c r="M111" s="4"/>
      <c r="N111" s="4"/>
      <c r="O111" s="7" t="str">
        <f t="shared" si="5"/>
        <v/>
      </c>
      <c r="P111" s="4"/>
      <c r="Q111" s="4"/>
      <c r="R111" s="7" t="str">
        <f t="shared" si="6"/>
        <v/>
      </c>
      <c r="S111" s="4"/>
      <c r="T111" s="4"/>
      <c r="U111" s="7" t="str">
        <f t="shared" si="7"/>
        <v/>
      </c>
      <c r="V111" s="4"/>
      <c r="W111" s="4"/>
      <c r="X111" s="6">
        <f t="shared" si="8"/>
        <v>0</v>
      </c>
      <c r="Y111" s="4"/>
      <c r="Z111" s="4"/>
      <c r="AA111" s="4"/>
      <c r="AB111" s="4"/>
      <c r="AC111" s="4"/>
      <c r="AD111" s="4"/>
      <c r="AE111" s="4"/>
      <c r="AF111"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11" s="47">
        <f t="shared" si="9"/>
        <v>0</v>
      </c>
      <c r="AH111" s="7" t="str">
        <f>IFERROR(CargaDatos[[#This Row],[3P I]]/(CargaDatos[[#This Row],[3P I]]+CargaDatos[[#This Row],[2P I]]),"")</f>
        <v/>
      </c>
      <c r="AI111" s="7" t="str">
        <f>IFERROR((CargaDatos[[#This Row],[2P A]]+1.5*CargaDatos[[#This Row],[3P A]])/(CargaDatos[[#This Row],[2P I]]+CargaDatos[[#This Row],[3P I]]),"")</f>
        <v/>
      </c>
      <c r="AJ111" s="7" t="str">
        <f>IFERROR(CargaDatos[[#This Row],[Puntos]]/(2*(CargaDatos[[#This Row],[2P I]]+CargaDatos[[#This Row],[3P I]]+0.44*CargaDatos[[#This Row],[TL I]])),"")</f>
        <v/>
      </c>
      <c r="AK111" s="7" t="str">
        <f>IFERROR(CargaDatos[[#This Row],[TL A]]/(CargaDatos[[#This Row],[3P I]]+CargaDatos[[#This Row],[2P I]]),"")</f>
        <v/>
      </c>
    </row>
    <row r="112" spans="1:37" x14ac:dyDescent="0.2">
      <c r="A112" s="46"/>
      <c r="B112" s="3"/>
      <c r="C112" s="4"/>
      <c r="D112" s="4"/>
      <c r="E112" s="4"/>
      <c r="F112" s="4"/>
      <c r="G112" s="4"/>
      <c r="H112" s="4"/>
      <c r="I112" s="4"/>
      <c r="J112" s="4"/>
      <c r="K112" s="4"/>
      <c r="L112" s="4"/>
      <c r="M112" s="4"/>
      <c r="N112" s="4"/>
      <c r="O112" s="7" t="str">
        <f t="shared" si="5"/>
        <v/>
      </c>
      <c r="P112" s="4"/>
      <c r="Q112" s="4"/>
      <c r="R112" s="7" t="str">
        <f t="shared" si="6"/>
        <v/>
      </c>
      <c r="S112" s="4"/>
      <c r="T112" s="4"/>
      <c r="U112" s="7" t="str">
        <f t="shared" si="7"/>
        <v/>
      </c>
      <c r="V112" s="4"/>
      <c r="W112" s="4"/>
      <c r="X112" s="6">
        <f t="shared" si="8"/>
        <v>0</v>
      </c>
      <c r="Y112" s="4"/>
      <c r="Z112" s="4"/>
      <c r="AA112" s="4"/>
      <c r="AB112" s="4"/>
      <c r="AC112" s="4"/>
      <c r="AD112" s="4"/>
      <c r="AE112" s="4"/>
      <c r="AF112"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12" s="47">
        <f t="shared" si="9"/>
        <v>0</v>
      </c>
      <c r="AH112" s="7" t="str">
        <f>IFERROR(CargaDatos[[#This Row],[3P I]]/(CargaDatos[[#This Row],[3P I]]+CargaDatos[[#This Row],[2P I]]),"")</f>
        <v/>
      </c>
      <c r="AI112" s="7" t="str">
        <f>IFERROR((CargaDatos[[#This Row],[2P A]]+1.5*CargaDatos[[#This Row],[3P A]])/(CargaDatos[[#This Row],[2P I]]+CargaDatos[[#This Row],[3P I]]),"")</f>
        <v/>
      </c>
      <c r="AJ112" s="7" t="str">
        <f>IFERROR(CargaDatos[[#This Row],[Puntos]]/(2*(CargaDatos[[#This Row],[2P I]]+CargaDatos[[#This Row],[3P I]]+0.44*CargaDatos[[#This Row],[TL I]])),"")</f>
        <v/>
      </c>
      <c r="AK112" s="7" t="str">
        <f>IFERROR(CargaDatos[[#This Row],[TL A]]/(CargaDatos[[#This Row],[3P I]]+CargaDatos[[#This Row],[2P I]]),"")</f>
        <v/>
      </c>
    </row>
    <row r="113" spans="1:37" x14ac:dyDescent="0.2">
      <c r="A113" s="46"/>
      <c r="B113" s="3"/>
      <c r="C113" s="4"/>
      <c r="D113" s="4"/>
      <c r="E113" s="4"/>
      <c r="F113" s="4"/>
      <c r="G113" s="4"/>
      <c r="H113" s="4"/>
      <c r="I113" s="4"/>
      <c r="J113" s="4"/>
      <c r="K113" s="4"/>
      <c r="L113" s="4"/>
      <c r="M113" s="4"/>
      <c r="N113" s="4"/>
      <c r="O113" s="7" t="str">
        <f t="shared" si="5"/>
        <v/>
      </c>
      <c r="P113" s="4"/>
      <c r="Q113" s="4"/>
      <c r="R113" s="7" t="str">
        <f t="shared" si="6"/>
        <v/>
      </c>
      <c r="S113" s="4"/>
      <c r="T113" s="4"/>
      <c r="U113" s="7" t="str">
        <f t="shared" si="7"/>
        <v/>
      </c>
      <c r="V113" s="4"/>
      <c r="W113" s="4"/>
      <c r="X113" s="6">
        <f t="shared" si="8"/>
        <v>0</v>
      </c>
      <c r="Y113" s="4"/>
      <c r="Z113" s="4"/>
      <c r="AA113" s="4"/>
      <c r="AB113" s="4"/>
      <c r="AC113" s="4"/>
      <c r="AD113" s="4"/>
      <c r="AE113" s="4"/>
      <c r="AF113"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13" s="47">
        <f t="shared" si="9"/>
        <v>0</v>
      </c>
      <c r="AH113" s="7" t="str">
        <f>IFERROR(CargaDatos[[#This Row],[3P I]]/(CargaDatos[[#This Row],[3P I]]+CargaDatos[[#This Row],[2P I]]),"")</f>
        <v/>
      </c>
      <c r="AI113" s="7" t="str">
        <f>IFERROR((CargaDatos[[#This Row],[2P A]]+1.5*CargaDatos[[#This Row],[3P A]])/(CargaDatos[[#This Row],[2P I]]+CargaDatos[[#This Row],[3P I]]),"")</f>
        <v/>
      </c>
      <c r="AJ113" s="7" t="str">
        <f>IFERROR(CargaDatos[[#This Row],[Puntos]]/(2*(CargaDatos[[#This Row],[2P I]]+CargaDatos[[#This Row],[3P I]]+0.44*CargaDatos[[#This Row],[TL I]])),"")</f>
        <v/>
      </c>
      <c r="AK113" s="7" t="str">
        <f>IFERROR(CargaDatos[[#This Row],[TL A]]/(CargaDatos[[#This Row],[3P I]]+CargaDatos[[#This Row],[2P I]]),"")</f>
        <v/>
      </c>
    </row>
    <row r="114" spans="1:37" x14ac:dyDescent="0.2">
      <c r="A114" s="46"/>
      <c r="B114" s="3"/>
      <c r="C114" s="4"/>
      <c r="D114" s="4"/>
      <c r="E114" s="4"/>
      <c r="F114" s="4"/>
      <c r="G114" s="4"/>
      <c r="H114" s="4"/>
      <c r="I114" s="4"/>
      <c r="J114" s="4"/>
      <c r="K114" s="4"/>
      <c r="L114" s="4"/>
      <c r="M114" s="4"/>
      <c r="N114" s="4"/>
      <c r="O114" s="7" t="str">
        <f t="shared" si="5"/>
        <v/>
      </c>
      <c r="P114" s="4"/>
      <c r="Q114" s="4"/>
      <c r="R114" s="7" t="str">
        <f t="shared" si="6"/>
        <v/>
      </c>
      <c r="S114" s="4"/>
      <c r="T114" s="4"/>
      <c r="U114" s="7" t="str">
        <f t="shared" si="7"/>
        <v/>
      </c>
      <c r="V114" s="4"/>
      <c r="W114" s="4"/>
      <c r="X114" s="6">
        <f t="shared" si="8"/>
        <v>0</v>
      </c>
      <c r="Y114" s="4"/>
      <c r="Z114" s="4"/>
      <c r="AA114" s="4"/>
      <c r="AB114" s="4"/>
      <c r="AC114" s="4"/>
      <c r="AD114" s="4"/>
      <c r="AE114" s="4"/>
      <c r="AF114"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14" s="47">
        <f t="shared" si="9"/>
        <v>0</v>
      </c>
      <c r="AH114" s="7" t="str">
        <f>IFERROR(CargaDatos[[#This Row],[3P I]]/(CargaDatos[[#This Row],[3P I]]+CargaDatos[[#This Row],[2P I]]),"")</f>
        <v/>
      </c>
      <c r="AI114" s="7" t="str">
        <f>IFERROR((CargaDatos[[#This Row],[2P A]]+1.5*CargaDatos[[#This Row],[3P A]])/(CargaDatos[[#This Row],[2P I]]+CargaDatos[[#This Row],[3P I]]),"")</f>
        <v/>
      </c>
      <c r="AJ114" s="7" t="str">
        <f>IFERROR(CargaDatos[[#This Row],[Puntos]]/(2*(CargaDatos[[#This Row],[2P I]]+CargaDatos[[#This Row],[3P I]]+0.44*CargaDatos[[#This Row],[TL I]])),"")</f>
        <v/>
      </c>
      <c r="AK114" s="7" t="str">
        <f>IFERROR(CargaDatos[[#This Row],[TL A]]/(CargaDatos[[#This Row],[3P I]]+CargaDatos[[#This Row],[2P I]]),"")</f>
        <v/>
      </c>
    </row>
    <row r="115" spans="1:37" x14ac:dyDescent="0.2">
      <c r="A115" s="46"/>
      <c r="B115" s="3"/>
      <c r="C115" s="4"/>
      <c r="D115" s="4"/>
      <c r="E115" s="4"/>
      <c r="F115" s="4"/>
      <c r="G115" s="4"/>
      <c r="H115" s="4"/>
      <c r="I115" s="4"/>
      <c r="J115" s="4"/>
      <c r="K115" s="4"/>
      <c r="L115" s="4"/>
      <c r="M115" s="4"/>
      <c r="N115" s="4"/>
      <c r="O115" s="7" t="str">
        <f t="shared" si="5"/>
        <v/>
      </c>
      <c r="P115" s="4"/>
      <c r="Q115" s="4"/>
      <c r="R115" s="7" t="str">
        <f t="shared" si="6"/>
        <v/>
      </c>
      <c r="S115" s="4"/>
      <c r="T115" s="4"/>
      <c r="U115" s="7" t="str">
        <f t="shared" si="7"/>
        <v/>
      </c>
      <c r="V115" s="4"/>
      <c r="W115" s="4"/>
      <c r="X115" s="6">
        <f t="shared" si="8"/>
        <v>0</v>
      </c>
      <c r="Y115" s="4"/>
      <c r="Z115" s="4"/>
      <c r="AA115" s="4"/>
      <c r="AB115" s="4"/>
      <c r="AC115" s="4"/>
      <c r="AD115" s="4"/>
      <c r="AE115" s="4"/>
      <c r="AF115"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15" s="47">
        <f t="shared" si="9"/>
        <v>0</v>
      </c>
      <c r="AH115" s="7" t="str">
        <f>IFERROR(CargaDatos[[#This Row],[3P I]]/(CargaDatos[[#This Row],[3P I]]+CargaDatos[[#This Row],[2P I]]),"")</f>
        <v/>
      </c>
      <c r="AI115" s="7" t="str">
        <f>IFERROR((CargaDatos[[#This Row],[2P A]]+1.5*CargaDatos[[#This Row],[3P A]])/(CargaDatos[[#This Row],[2P I]]+CargaDatos[[#This Row],[3P I]]),"")</f>
        <v/>
      </c>
      <c r="AJ115" s="7" t="str">
        <f>IFERROR(CargaDatos[[#This Row],[Puntos]]/(2*(CargaDatos[[#This Row],[2P I]]+CargaDatos[[#This Row],[3P I]]+0.44*CargaDatos[[#This Row],[TL I]])),"")</f>
        <v/>
      </c>
      <c r="AK115" s="7" t="str">
        <f>IFERROR(CargaDatos[[#This Row],[TL A]]/(CargaDatos[[#This Row],[3P I]]+CargaDatos[[#This Row],[2P I]]),"")</f>
        <v/>
      </c>
    </row>
    <row r="116" spans="1:37" x14ac:dyDescent="0.2">
      <c r="A116" s="46"/>
      <c r="B116" s="3"/>
      <c r="C116" s="4"/>
      <c r="D116" s="4"/>
      <c r="E116" s="4"/>
      <c r="F116" s="4"/>
      <c r="G116" s="4"/>
      <c r="H116" s="4"/>
      <c r="I116" s="4"/>
      <c r="J116" s="4"/>
      <c r="K116" s="4"/>
      <c r="L116" s="4"/>
      <c r="M116" s="4"/>
      <c r="N116" s="4"/>
      <c r="O116" s="7" t="str">
        <f t="shared" si="5"/>
        <v/>
      </c>
      <c r="P116" s="4"/>
      <c r="Q116" s="4"/>
      <c r="R116" s="7" t="str">
        <f t="shared" si="6"/>
        <v/>
      </c>
      <c r="S116" s="4"/>
      <c r="T116" s="4"/>
      <c r="U116" s="7" t="str">
        <f t="shared" si="7"/>
        <v/>
      </c>
      <c r="V116" s="4"/>
      <c r="W116" s="4"/>
      <c r="X116" s="6">
        <f t="shared" si="8"/>
        <v>0</v>
      </c>
      <c r="Y116" s="4"/>
      <c r="Z116" s="4"/>
      <c r="AA116" s="4"/>
      <c r="AB116" s="4"/>
      <c r="AC116" s="4"/>
      <c r="AD116" s="4"/>
      <c r="AE116" s="4"/>
      <c r="AF116"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16" s="47">
        <f t="shared" si="9"/>
        <v>0</v>
      </c>
      <c r="AH116" s="7" t="str">
        <f>IFERROR(CargaDatos[[#This Row],[3P I]]/(CargaDatos[[#This Row],[3P I]]+CargaDatos[[#This Row],[2P I]]),"")</f>
        <v/>
      </c>
      <c r="AI116" s="7" t="str">
        <f>IFERROR((CargaDatos[[#This Row],[2P A]]+1.5*CargaDatos[[#This Row],[3P A]])/(CargaDatos[[#This Row],[2P I]]+CargaDatos[[#This Row],[3P I]]),"")</f>
        <v/>
      </c>
      <c r="AJ116" s="7" t="str">
        <f>IFERROR(CargaDatos[[#This Row],[Puntos]]/(2*(CargaDatos[[#This Row],[2P I]]+CargaDatos[[#This Row],[3P I]]+0.44*CargaDatos[[#This Row],[TL I]])),"")</f>
        <v/>
      </c>
      <c r="AK116" s="7" t="str">
        <f>IFERROR(CargaDatos[[#This Row],[TL A]]/(CargaDatos[[#This Row],[3P I]]+CargaDatos[[#This Row],[2P I]]),"")</f>
        <v/>
      </c>
    </row>
    <row r="117" spans="1:37" x14ac:dyDescent="0.2">
      <c r="A117" s="46"/>
      <c r="B117" s="3"/>
      <c r="C117" s="4"/>
      <c r="D117" s="4"/>
      <c r="E117" s="4"/>
      <c r="F117" s="4"/>
      <c r="G117" s="4"/>
      <c r="H117" s="4"/>
      <c r="I117" s="4"/>
      <c r="J117" s="4"/>
      <c r="K117" s="4"/>
      <c r="L117" s="4"/>
      <c r="M117" s="4"/>
      <c r="N117" s="4"/>
      <c r="O117" s="7" t="str">
        <f t="shared" si="5"/>
        <v/>
      </c>
      <c r="P117" s="4"/>
      <c r="Q117" s="4"/>
      <c r="R117" s="7" t="str">
        <f t="shared" si="6"/>
        <v/>
      </c>
      <c r="S117" s="4"/>
      <c r="T117" s="4"/>
      <c r="U117" s="7" t="str">
        <f t="shared" si="7"/>
        <v/>
      </c>
      <c r="V117" s="4"/>
      <c r="W117" s="4"/>
      <c r="X117" s="6">
        <f t="shared" si="8"/>
        <v>0</v>
      </c>
      <c r="Y117" s="4"/>
      <c r="Z117" s="4"/>
      <c r="AA117" s="4"/>
      <c r="AB117" s="4"/>
      <c r="AC117" s="4"/>
      <c r="AD117" s="4"/>
      <c r="AE117" s="4"/>
      <c r="AF117"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17" s="47">
        <f t="shared" si="9"/>
        <v>0</v>
      </c>
      <c r="AH117" s="7" t="str">
        <f>IFERROR(CargaDatos[[#This Row],[3P I]]/(CargaDatos[[#This Row],[3P I]]+CargaDatos[[#This Row],[2P I]]),"")</f>
        <v/>
      </c>
      <c r="AI117" s="7" t="str">
        <f>IFERROR((CargaDatos[[#This Row],[2P A]]+1.5*CargaDatos[[#This Row],[3P A]])/(CargaDatos[[#This Row],[2P I]]+CargaDatos[[#This Row],[3P I]]),"")</f>
        <v/>
      </c>
      <c r="AJ117" s="7" t="str">
        <f>IFERROR(CargaDatos[[#This Row],[Puntos]]/(2*(CargaDatos[[#This Row],[2P I]]+CargaDatos[[#This Row],[3P I]]+0.44*CargaDatos[[#This Row],[TL I]])),"")</f>
        <v/>
      </c>
      <c r="AK117" s="7" t="str">
        <f>IFERROR(CargaDatos[[#This Row],[TL A]]/(CargaDatos[[#This Row],[3P I]]+CargaDatos[[#This Row],[2P I]]),"")</f>
        <v/>
      </c>
    </row>
    <row r="118" spans="1:37" x14ac:dyDescent="0.2">
      <c r="A118" s="46"/>
      <c r="B118" s="3"/>
      <c r="C118" s="4"/>
      <c r="D118" s="4"/>
      <c r="E118" s="4"/>
      <c r="F118" s="4"/>
      <c r="G118" s="4"/>
      <c r="H118" s="4"/>
      <c r="I118" s="4"/>
      <c r="J118" s="4"/>
      <c r="K118" s="4"/>
      <c r="L118" s="4"/>
      <c r="M118" s="4"/>
      <c r="N118" s="4"/>
      <c r="O118" s="7" t="str">
        <f t="shared" si="5"/>
        <v/>
      </c>
      <c r="P118" s="4"/>
      <c r="Q118" s="4"/>
      <c r="R118" s="7" t="str">
        <f t="shared" si="6"/>
        <v/>
      </c>
      <c r="S118" s="4"/>
      <c r="T118" s="4"/>
      <c r="U118" s="7" t="str">
        <f t="shared" si="7"/>
        <v/>
      </c>
      <c r="V118" s="4"/>
      <c r="W118" s="4"/>
      <c r="X118" s="6">
        <f t="shared" si="8"/>
        <v>0</v>
      </c>
      <c r="Y118" s="4"/>
      <c r="Z118" s="4"/>
      <c r="AA118" s="4"/>
      <c r="AB118" s="4"/>
      <c r="AC118" s="4"/>
      <c r="AD118" s="4"/>
      <c r="AE118" s="4"/>
      <c r="AF118"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18" s="47">
        <f t="shared" si="9"/>
        <v>0</v>
      </c>
      <c r="AH118" s="7" t="str">
        <f>IFERROR(CargaDatos[[#This Row],[3P I]]/(CargaDatos[[#This Row],[3P I]]+CargaDatos[[#This Row],[2P I]]),"")</f>
        <v/>
      </c>
      <c r="AI118" s="7" t="str">
        <f>IFERROR((CargaDatos[[#This Row],[2P A]]+1.5*CargaDatos[[#This Row],[3P A]])/(CargaDatos[[#This Row],[2P I]]+CargaDatos[[#This Row],[3P I]]),"")</f>
        <v/>
      </c>
      <c r="AJ118" s="7" t="str">
        <f>IFERROR(CargaDatos[[#This Row],[Puntos]]/(2*(CargaDatos[[#This Row],[2P I]]+CargaDatos[[#This Row],[3P I]]+0.44*CargaDatos[[#This Row],[TL I]])),"")</f>
        <v/>
      </c>
      <c r="AK118" s="7" t="str">
        <f>IFERROR(CargaDatos[[#This Row],[TL A]]/(CargaDatos[[#This Row],[3P I]]+CargaDatos[[#This Row],[2P I]]),"")</f>
        <v/>
      </c>
    </row>
    <row r="119" spans="1:37" x14ac:dyDescent="0.2">
      <c r="A119" s="46"/>
      <c r="B119" s="3"/>
      <c r="C119" s="4"/>
      <c r="D119" s="4"/>
      <c r="E119" s="4"/>
      <c r="F119" s="4"/>
      <c r="G119" s="4"/>
      <c r="H119" s="4"/>
      <c r="I119" s="4"/>
      <c r="J119" s="4"/>
      <c r="K119" s="4"/>
      <c r="L119" s="4"/>
      <c r="M119" s="4"/>
      <c r="N119" s="4"/>
      <c r="O119" s="7" t="str">
        <f t="shared" si="5"/>
        <v/>
      </c>
      <c r="P119" s="4"/>
      <c r="Q119" s="4"/>
      <c r="R119" s="7" t="str">
        <f t="shared" si="6"/>
        <v/>
      </c>
      <c r="S119" s="4"/>
      <c r="T119" s="4"/>
      <c r="U119" s="7" t="str">
        <f t="shared" si="7"/>
        <v/>
      </c>
      <c r="V119" s="4"/>
      <c r="W119" s="4"/>
      <c r="X119" s="6">
        <f t="shared" si="8"/>
        <v>0</v>
      </c>
      <c r="Y119" s="4"/>
      <c r="Z119" s="4"/>
      <c r="AA119" s="4"/>
      <c r="AB119" s="4"/>
      <c r="AC119" s="4"/>
      <c r="AD119" s="4"/>
      <c r="AE119" s="4"/>
      <c r="AF119"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19" s="47">
        <f t="shared" si="9"/>
        <v>0</v>
      </c>
      <c r="AH119" s="7" t="str">
        <f>IFERROR(CargaDatos[[#This Row],[3P I]]/(CargaDatos[[#This Row],[3P I]]+CargaDatos[[#This Row],[2P I]]),"")</f>
        <v/>
      </c>
      <c r="AI119" s="7" t="str">
        <f>IFERROR((CargaDatos[[#This Row],[2P A]]+1.5*CargaDatos[[#This Row],[3P A]])/(CargaDatos[[#This Row],[2P I]]+CargaDatos[[#This Row],[3P I]]),"")</f>
        <v/>
      </c>
      <c r="AJ119" s="7" t="str">
        <f>IFERROR(CargaDatos[[#This Row],[Puntos]]/(2*(CargaDatos[[#This Row],[2P I]]+CargaDatos[[#This Row],[3P I]]+0.44*CargaDatos[[#This Row],[TL I]])),"")</f>
        <v/>
      </c>
      <c r="AK119" s="7" t="str">
        <f>IFERROR(CargaDatos[[#This Row],[TL A]]/(CargaDatos[[#This Row],[3P I]]+CargaDatos[[#This Row],[2P I]]),"")</f>
        <v/>
      </c>
    </row>
    <row r="120" spans="1:37" x14ac:dyDescent="0.2">
      <c r="A120" s="46"/>
      <c r="B120" s="3"/>
      <c r="C120" s="4"/>
      <c r="D120" s="4"/>
      <c r="E120" s="4"/>
      <c r="F120" s="4"/>
      <c r="G120" s="4"/>
      <c r="H120" s="4"/>
      <c r="I120" s="4"/>
      <c r="J120" s="4"/>
      <c r="K120" s="4"/>
      <c r="L120" s="4"/>
      <c r="M120" s="4"/>
      <c r="N120" s="4"/>
      <c r="O120" s="7" t="str">
        <f t="shared" si="5"/>
        <v/>
      </c>
      <c r="P120" s="4"/>
      <c r="Q120" s="4"/>
      <c r="R120" s="7" t="str">
        <f t="shared" si="6"/>
        <v/>
      </c>
      <c r="S120" s="4"/>
      <c r="T120" s="4"/>
      <c r="U120" s="7" t="str">
        <f t="shared" si="7"/>
        <v/>
      </c>
      <c r="V120" s="4"/>
      <c r="W120" s="4"/>
      <c r="X120" s="6">
        <f t="shared" si="8"/>
        <v>0</v>
      </c>
      <c r="Y120" s="4"/>
      <c r="Z120" s="4"/>
      <c r="AA120" s="4"/>
      <c r="AB120" s="4"/>
      <c r="AC120" s="4"/>
      <c r="AD120" s="4"/>
      <c r="AE120" s="4"/>
      <c r="AF120"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20" s="47">
        <f t="shared" si="9"/>
        <v>0</v>
      </c>
      <c r="AH120" s="7" t="str">
        <f>IFERROR(CargaDatos[[#This Row],[3P I]]/(CargaDatos[[#This Row],[3P I]]+CargaDatos[[#This Row],[2P I]]),"")</f>
        <v/>
      </c>
      <c r="AI120" s="7" t="str">
        <f>IFERROR((CargaDatos[[#This Row],[2P A]]+1.5*CargaDatos[[#This Row],[3P A]])/(CargaDatos[[#This Row],[2P I]]+CargaDatos[[#This Row],[3P I]]),"")</f>
        <v/>
      </c>
      <c r="AJ120" s="7" t="str">
        <f>IFERROR(CargaDatos[[#This Row],[Puntos]]/(2*(CargaDatos[[#This Row],[2P I]]+CargaDatos[[#This Row],[3P I]]+0.44*CargaDatos[[#This Row],[TL I]])),"")</f>
        <v/>
      </c>
      <c r="AK120" s="7" t="str">
        <f>IFERROR(CargaDatos[[#This Row],[TL A]]/(CargaDatos[[#This Row],[3P I]]+CargaDatos[[#This Row],[2P I]]),"")</f>
        <v/>
      </c>
    </row>
    <row r="121" spans="1:37" x14ac:dyDescent="0.2">
      <c r="A121" s="46"/>
      <c r="B121" s="3"/>
      <c r="C121" s="4"/>
      <c r="D121" s="4"/>
      <c r="E121" s="4"/>
      <c r="F121" s="4"/>
      <c r="G121" s="4"/>
      <c r="H121" s="4"/>
      <c r="I121" s="4"/>
      <c r="J121" s="4"/>
      <c r="K121" s="4"/>
      <c r="L121" s="4"/>
      <c r="M121" s="4"/>
      <c r="N121" s="4"/>
      <c r="O121" s="7" t="str">
        <f t="shared" si="5"/>
        <v/>
      </c>
      <c r="P121" s="4"/>
      <c r="Q121" s="4"/>
      <c r="R121" s="7" t="str">
        <f t="shared" si="6"/>
        <v/>
      </c>
      <c r="S121" s="4"/>
      <c r="T121" s="4"/>
      <c r="U121" s="7" t="str">
        <f t="shared" si="7"/>
        <v/>
      </c>
      <c r="V121" s="4"/>
      <c r="W121" s="4"/>
      <c r="X121" s="6">
        <f t="shared" si="8"/>
        <v>0</v>
      </c>
      <c r="Y121" s="4"/>
      <c r="Z121" s="4"/>
      <c r="AA121" s="4"/>
      <c r="AB121" s="4"/>
      <c r="AC121" s="4"/>
      <c r="AD121" s="4"/>
      <c r="AE121" s="4"/>
      <c r="AF121"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21" s="47">
        <f t="shared" si="9"/>
        <v>0</v>
      </c>
      <c r="AH121" s="7" t="str">
        <f>IFERROR(CargaDatos[[#This Row],[3P I]]/(CargaDatos[[#This Row],[3P I]]+CargaDatos[[#This Row],[2P I]]),"")</f>
        <v/>
      </c>
      <c r="AI121" s="7" t="str">
        <f>IFERROR((CargaDatos[[#This Row],[2P A]]+1.5*CargaDatos[[#This Row],[3P A]])/(CargaDatos[[#This Row],[2P I]]+CargaDatos[[#This Row],[3P I]]),"")</f>
        <v/>
      </c>
      <c r="AJ121" s="7" t="str">
        <f>IFERROR(CargaDatos[[#This Row],[Puntos]]/(2*(CargaDatos[[#This Row],[2P I]]+CargaDatos[[#This Row],[3P I]]+0.44*CargaDatos[[#This Row],[TL I]])),"")</f>
        <v/>
      </c>
      <c r="AK121" s="7" t="str">
        <f>IFERROR(CargaDatos[[#This Row],[TL A]]/(CargaDatos[[#This Row],[3P I]]+CargaDatos[[#This Row],[2P I]]),"")</f>
        <v/>
      </c>
    </row>
    <row r="122" spans="1:37" x14ac:dyDescent="0.2">
      <c r="A122" s="46"/>
      <c r="B122" s="3"/>
      <c r="C122" s="4"/>
      <c r="D122" s="4"/>
      <c r="E122" s="4"/>
      <c r="F122" s="4"/>
      <c r="G122" s="4"/>
      <c r="H122" s="4"/>
      <c r="I122" s="4"/>
      <c r="J122" s="4"/>
      <c r="K122" s="4"/>
      <c r="L122" s="4"/>
      <c r="M122" s="4"/>
      <c r="N122" s="4"/>
      <c r="O122" s="7" t="str">
        <f t="shared" si="5"/>
        <v/>
      </c>
      <c r="P122" s="4"/>
      <c r="Q122" s="4"/>
      <c r="R122" s="7" t="str">
        <f t="shared" si="6"/>
        <v/>
      </c>
      <c r="S122" s="4"/>
      <c r="T122" s="4"/>
      <c r="U122" s="7" t="str">
        <f t="shared" si="7"/>
        <v/>
      </c>
      <c r="V122" s="4"/>
      <c r="W122" s="4"/>
      <c r="X122" s="6">
        <f t="shared" si="8"/>
        <v>0</v>
      </c>
      <c r="Y122" s="4"/>
      <c r="Z122" s="4"/>
      <c r="AA122" s="4"/>
      <c r="AB122" s="4"/>
      <c r="AC122" s="4"/>
      <c r="AD122" s="4"/>
      <c r="AE122" s="4"/>
      <c r="AF122"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22" s="47">
        <f t="shared" si="9"/>
        <v>0</v>
      </c>
      <c r="AH122" s="7" t="str">
        <f>IFERROR(CargaDatos[[#This Row],[3P I]]/(CargaDatos[[#This Row],[3P I]]+CargaDatos[[#This Row],[2P I]]),"")</f>
        <v/>
      </c>
      <c r="AI122" s="7" t="str">
        <f>IFERROR((CargaDatos[[#This Row],[2P A]]+1.5*CargaDatos[[#This Row],[3P A]])/(CargaDatos[[#This Row],[2P I]]+CargaDatos[[#This Row],[3P I]]),"")</f>
        <v/>
      </c>
      <c r="AJ122" s="7" t="str">
        <f>IFERROR(CargaDatos[[#This Row],[Puntos]]/(2*(CargaDatos[[#This Row],[2P I]]+CargaDatos[[#This Row],[3P I]]+0.44*CargaDatos[[#This Row],[TL I]])),"")</f>
        <v/>
      </c>
      <c r="AK122" s="7" t="str">
        <f>IFERROR(CargaDatos[[#This Row],[TL A]]/(CargaDatos[[#This Row],[3P I]]+CargaDatos[[#This Row],[2P I]]),"")</f>
        <v/>
      </c>
    </row>
    <row r="123" spans="1:37" x14ac:dyDescent="0.2">
      <c r="A123" s="46"/>
      <c r="B123" s="3"/>
      <c r="C123" s="4"/>
      <c r="D123" s="4"/>
      <c r="E123" s="4"/>
      <c r="F123" s="4"/>
      <c r="G123" s="4"/>
      <c r="H123" s="4"/>
      <c r="I123" s="4"/>
      <c r="J123" s="4"/>
      <c r="K123" s="4"/>
      <c r="L123" s="4"/>
      <c r="M123" s="4"/>
      <c r="N123" s="4"/>
      <c r="O123" s="7" t="str">
        <f t="shared" si="5"/>
        <v/>
      </c>
      <c r="P123" s="4"/>
      <c r="Q123" s="4"/>
      <c r="R123" s="7" t="str">
        <f t="shared" si="6"/>
        <v/>
      </c>
      <c r="S123" s="4"/>
      <c r="T123" s="4"/>
      <c r="U123" s="7" t="str">
        <f t="shared" si="7"/>
        <v/>
      </c>
      <c r="V123" s="4"/>
      <c r="W123" s="4"/>
      <c r="X123" s="6">
        <f t="shared" si="8"/>
        <v>0</v>
      </c>
      <c r="Y123" s="4"/>
      <c r="Z123" s="4"/>
      <c r="AA123" s="4"/>
      <c r="AB123" s="4"/>
      <c r="AC123" s="4"/>
      <c r="AD123" s="4"/>
      <c r="AE123" s="4"/>
      <c r="AF123"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23" s="47">
        <f t="shared" si="9"/>
        <v>0</v>
      </c>
      <c r="AH123" s="7" t="str">
        <f>IFERROR(CargaDatos[[#This Row],[3P I]]/(CargaDatos[[#This Row],[3P I]]+CargaDatos[[#This Row],[2P I]]),"")</f>
        <v/>
      </c>
      <c r="AI123" s="7" t="str">
        <f>IFERROR((CargaDatos[[#This Row],[2P A]]+1.5*CargaDatos[[#This Row],[3P A]])/(CargaDatos[[#This Row],[2P I]]+CargaDatos[[#This Row],[3P I]]),"")</f>
        <v/>
      </c>
      <c r="AJ123" s="7" t="str">
        <f>IFERROR(CargaDatos[[#This Row],[Puntos]]/(2*(CargaDatos[[#This Row],[2P I]]+CargaDatos[[#This Row],[3P I]]+0.44*CargaDatos[[#This Row],[TL I]])),"")</f>
        <v/>
      </c>
      <c r="AK123" s="7" t="str">
        <f>IFERROR(CargaDatos[[#This Row],[TL A]]/(CargaDatos[[#This Row],[3P I]]+CargaDatos[[#This Row],[2P I]]),"")</f>
        <v/>
      </c>
    </row>
    <row r="124" spans="1:37" x14ac:dyDescent="0.2">
      <c r="A124" s="46"/>
      <c r="B124" s="3"/>
      <c r="C124" s="4"/>
      <c r="D124" s="4"/>
      <c r="E124" s="4"/>
      <c r="F124" s="4"/>
      <c r="G124" s="4"/>
      <c r="H124" s="4"/>
      <c r="I124" s="4"/>
      <c r="J124" s="4"/>
      <c r="K124" s="4"/>
      <c r="L124" s="4"/>
      <c r="M124" s="4"/>
      <c r="N124" s="4"/>
      <c r="O124" s="7" t="str">
        <f t="shared" si="5"/>
        <v/>
      </c>
      <c r="P124" s="4"/>
      <c r="Q124" s="4"/>
      <c r="R124" s="7" t="str">
        <f t="shared" si="6"/>
        <v/>
      </c>
      <c r="S124" s="4"/>
      <c r="T124" s="4"/>
      <c r="U124" s="7" t="str">
        <f t="shared" si="7"/>
        <v/>
      </c>
      <c r="V124" s="4"/>
      <c r="W124" s="4"/>
      <c r="X124" s="6">
        <f t="shared" si="8"/>
        <v>0</v>
      </c>
      <c r="Y124" s="4"/>
      <c r="Z124" s="4"/>
      <c r="AA124" s="4"/>
      <c r="AB124" s="4"/>
      <c r="AC124" s="4"/>
      <c r="AD124" s="4"/>
      <c r="AE124" s="4"/>
      <c r="AF124"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24" s="47">
        <f t="shared" si="9"/>
        <v>0</v>
      </c>
      <c r="AH124" s="7" t="str">
        <f>IFERROR(CargaDatos[[#This Row],[3P I]]/(CargaDatos[[#This Row],[3P I]]+CargaDatos[[#This Row],[2P I]]),"")</f>
        <v/>
      </c>
      <c r="AI124" s="7" t="str">
        <f>IFERROR((CargaDatos[[#This Row],[2P A]]+1.5*CargaDatos[[#This Row],[3P A]])/(CargaDatos[[#This Row],[2P I]]+CargaDatos[[#This Row],[3P I]]),"")</f>
        <v/>
      </c>
      <c r="AJ124" s="7" t="str">
        <f>IFERROR(CargaDatos[[#This Row],[Puntos]]/(2*(CargaDatos[[#This Row],[2P I]]+CargaDatos[[#This Row],[3P I]]+0.44*CargaDatos[[#This Row],[TL I]])),"")</f>
        <v/>
      </c>
      <c r="AK124" s="7" t="str">
        <f>IFERROR(CargaDatos[[#This Row],[TL A]]/(CargaDatos[[#This Row],[3P I]]+CargaDatos[[#This Row],[2P I]]),"")</f>
        <v/>
      </c>
    </row>
    <row r="125" spans="1:37" x14ac:dyDescent="0.2">
      <c r="A125" s="46"/>
      <c r="B125" s="3"/>
      <c r="C125" s="4"/>
      <c r="D125" s="4"/>
      <c r="E125" s="4"/>
      <c r="F125" s="4"/>
      <c r="G125" s="4"/>
      <c r="H125" s="4"/>
      <c r="I125" s="4"/>
      <c r="J125" s="4"/>
      <c r="K125" s="4"/>
      <c r="L125" s="4"/>
      <c r="M125" s="4"/>
      <c r="N125" s="4"/>
      <c r="O125" s="7" t="str">
        <f t="shared" si="5"/>
        <v/>
      </c>
      <c r="P125" s="4"/>
      <c r="Q125" s="4"/>
      <c r="R125" s="7" t="str">
        <f t="shared" si="6"/>
        <v/>
      </c>
      <c r="S125" s="4"/>
      <c r="T125" s="4"/>
      <c r="U125" s="7" t="str">
        <f t="shared" si="7"/>
        <v/>
      </c>
      <c r="V125" s="4"/>
      <c r="W125" s="4"/>
      <c r="X125" s="6">
        <f t="shared" si="8"/>
        <v>0</v>
      </c>
      <c r="Y125" s="4"/>
      <c r="Z125" s="4"/>
      <c r="AA125" s="4"/>
      <c r="AB125" s="4"/>
      <c r="AC125" s="4"/>
      <c r="AD125" s="4"/>
      <c r="AE125" s="4"/>
      <c r="AF125"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25" s="47">
        <f t="shared" si="9"/>
        <v>0</v>
      </c>
      <c r="AH125" s="7" t="str">
        <f>IFERROR(CargaDatos[[#This Row],[3P I]]/(CargaDatos[[#This Row],[3P I]]+CargaDatos[[#This Row],[2P I]]),"")</f>
        <v/>
      </c>
      <c r="AI125" s="7" t="str">
        <f>IFERROR((CargaDatos[[#This Row],[2P A]]+1.5*CargaDatos[[#This Row],[3P A]])/(CargaDatos[[#This Row],[2P I]]+CargaDatos[[#This Row],[3P I]]),"")</f>
        <v/>
      </c>
      <c r="AJ125" s="7" t="str">
        <f>IFERROR(CargaDatos[[#This Row],[Puntos]]/(2*(CargaDatos[[#This Row],[2P I]]+CargaDatos[[#This Row],[3P I]]+0.44*CargaDatos[[#This Row],[TL I]])),"")</f>
        <v/>
      </c>
      <c r="AK125" s="7" t="str">
        <f>IFERROR(CargaDatos[[#This Row],[TL A]]/(CargaDatos[[#This Row],[3P I]]+CargaDatos[[#This Row],[2P I]]),"")</f>
        <v/>
      </c>
    </row>
    <row r="126" spans="1:37" x14ac:dyDescent="0.2">
      <c r="A126" s="46"/>
      <c r="B126" s="3"/>
      <c r="C126" s="4"/>
      <c r="D126" s="4"/>
      <c r="E126" s="4"/>
      <c r="F126" s="4"/>
      <c r="G126" s="4"/>
      <c r="H126" s="4"/>
      <c r="I126" s="4"/>
      <c r="J126" s="4"/>
      <c r="K126" s="4"/>
      <c r="L126" s="4"/>
      <c r="M126" s="4"/>
      <c r="N126" s="4"/>
      <c r="O126" s="7" t="str">
        <f t="shared" si="5"/>
        <v/>
      </c>
      <c r="P126" s="4"/>
      <c r="Q126" s="4"/>
      <c r="R126" s="7" t="str">
        <f t="shared" si="6"/>
        <v/>
      </c>
      <c r="S126" s="4"/>
      <c r="T126" s="4"/>
      <c r="U126" s="7" t="str">
        <f t="shared" si="7"/>
        <v/>
      </c>
      <c r="V126" s="4"/>
      <c r="W126" s="4"/>
      <c r="X126" s="6">
        <f t="shared" si="8"/>
        <v>0</v>
      </c>
      <c r="Y126" s="4"/>
      <c r="Z126" s="4"/>
      <c r="AA126" s="4"/>
      <c r="AB126" s="4"/>
      <c r="AC126" s="4"/>
      <c r="AD126" s="4"/>
      <c r="AE126" s="4"/>
      <c r="AF126"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26" s="47">
        <f t="shared" si="9"/>
        <v>0</v>
      </c>
      <c r="AH126" s="7" t="str">
        <f>IFERROR(CargaDatos[[#This Row],[3P I]]/(CargaDatos[[#This Row],[3P I]]+CargaDatos[[#This Row],[2P I]]),"")</f>
        <v/>
      </c>
      <c r="AI126" s="7" t="str">
        <f>IFERROR((CargaDatos[[#This Row],[2P A]]+1.5*CargaDatos[[#This Row],[3P A]])/(CargaDatos[[#This Row],[2P I]]+CargaDatos[[#This Row],[3P I]]),"")</f>
        <v/>
      </c>
      <c r="AJ126" s="7" t="str">
        <f>IFERROR(CargaDatos[[#This Row],[Puntos]]/(2*(CargaDatos[[#This Row],[2P I]]+CargaDatos[[#This Row],[3P I]]+0.44*CargaDatos[[#This Row],[TL I]])),"")</f>
        <v/>
      </c>
      <c r="AK126" s="7" t="str">
        <f>IFERROR(CargaDatos[[#This Row],[TL A]]/(CargaDatos[[#This Row],[3P I]]+CargaDatos[[#This Row],[2P I]]),"")</f>
        <v/>
      </c>
    </row>
    <row r="127" spans="1:37" x14ac:dyDescent="0.2">
      <c r="A127" s="46"/>
      <c r="B127" s="3"/>
      <c r="C127" s="4"/>
      <c r="D127" s="4"/>
      <c r="E127" s="4"/>
      <c r="F127" s="4"/>
      <c r="G127" s="4"/>
      <c r="H127" s="4"/>
      <c r="I127" s="4"/>
      <c r="J127" s="4"/>
      <c r="K127" s="4"/>
      <c r="L127" s="4"/>
      <c r="M127" s="4"/>
      <c r="N127" s="4"/>
      <c r="O127" s="7" t="str">
        <f t="shared" si="5"/>
        <v/>
      </c>
      <c r="P127" s="4"/>
      <c r="Q127" s="4"/>
      <c r="R127" s="7" t="str">
        <f t="shared" si="6"/>
        <v/>
      </c>
      <c r="S127" s="4"/>
      <c r="T127" s="4"/>
      <c r="U127" s="7" t="str">
        <f t="shared" si="7"/>
        <v/>
      </c>
      <c r="V127" s="4"/>
      <c r="W127" s="4"/>
      <c r="X127" s="6">
        <f t="shared" si="8"/>
        <v>0</v>
      </c>
      <c r="Y127" s="4"/>
      <c r="Z127" s="4"/>
      <c r="AA127" s="4"/>
      <c r="AB127" s="4"/>
      <c r="AC127" s="4"/>
      <c r="AD127" s="4"/>
      <c r="AE127" s="4"/>
      <c r="AF127"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27" s="47">
        <f t="shared" si="9"/>
        <v>0</v>
      </c>
      <c r="AH127" s="7" t="str">
        <f>IFERROR(CargaDatos[[#This Row],[3P I]]/(CargaDatos[[#This Row],[3P I]]+CargaDatos[[#This Row],[2P I]]),"")</f>
        <v/>
      </c>
      <c r="AI127" s="7" t="str">
        <f>IFERROR((CargaDatos[[#This Row],[2P A]]+1.5*CargaDatos[[#This Row],[3P A]])/(CargaDatos[[#This Row],[2P I]]+CargaDatos[[#This Row],[3P I]]),"")</f>
        <v/>
      </c>
      <c r="AJ127" s="7" t="str">
        <f>IFERROR(CargaDatos[[#This Row],[Puntos]]/(2*(CargaDatos[[#This Row],[2P I]]+CargaDatos[[#This Row],[3P I]]+0.44*CargaDatos[[#This Row],[TL I]])),"")</f>
        <v/>
      </c>
      <c r="AK127" s="7" t="str">
        <f>IFERROR(CargaDatos[[#This Row],[TL A]]/(CargaDatos[[#This Row],[3P I]]+CargaDatos[[#This Row],[2P I]]),"")</f>
        <v/>
      </c>
    </row>
    <row r="128" spans="1:37" x14ac:dyDescent="0.2">
      <c r="A128" s="46"/>
      <c r="B128" s="3"/>
      <c r="C128" s="4"/>
      <c r="D128" s="4"/>
      <c r="E128" s="4"/>
      <c r="F128" s="4"/>
      <c r="G128" s="4"/>
      <c r="H128" s="4"/>
      <c r="I128" s="4"/>
      <c r="J128" s="4"/>
      <c r="K128" s="4"/>
      <c r="L128" s="4"/>
      <c r="M128" s="4"/>
      <c r="N128" s="4"/>
      <c r="O128" s="7" t="str">
        <f t="shared" si="5"/>
        <v/>
      </c>
      <c r="P128" s="4"/>
      <c r="Q128" s="4"/>
      <c r="R128" s="7" t="str">
        <f t="shared" si="6"/>
        <v/>
      </c>
      <c r="S128" s="4"/>
      <c r="T128" s="4"/>
      <c r="U128" s="7" t="str">
        <f t="shared" si="7"/>
        <v/>
      </c>
      <c r="V128" s="4"/>
      <c r="W128" s="4"/>
      <c r="X128" s="6">
        <f t="shared" si="8"/>
        <v>0</v>
      </c>
      <c r="Y128" s="4"/>
      <c r="Z128" s="4"/>
      <c r="AA128" s="4"/>
      <c r="AB128" s="4"/>
      <c r="AC128" s="4"/>
      <c r="AD128" s="4"/>
      <c r="AE128" s="4"/>
      <c r="AF128"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28" s="47">
        <f t="shared" si="9"/>
        <v>0</v>
      </c>
      <c r="AH128" s="7" t="str">
        <f>IFERROR(CargaDatos[[#This Row],[3P I]]/(CargaDatos[[#This Row],[3P I]]+CargaDatos[[#This Row],[2P I]]),"")</f>
        <v/>
      </c>
      <c r="AI128" s="7" t="str">
        <f>IFERROR((CargaDatos[[#This Row],[2P A]]+1.5*CargaDatos[[#This Row],[3P A]])/(CargaDatos[[#This Row],[2P I]]+CargaDatos[[#This Row],[3P I]]),"")</f>
        <v/>
      </c>
      <c r="AJ128" s="7" t="str">
        <f>IFERROR(CargaDatos[[#This Row],[Puntos]]/(2*(CargaDatos[[#This Row],[2P I]]+CargaDatos[[#This Row],[3P I]]+0.44*CargaDatos[[#This Row],[TL I]])),"")</f>
        <v/>
      </c>
      <c r="AK128" s="7" t="str">
        <f>IFERROR(CargaDatos[[#This Row],[TL A]]/(CargaDatos[[#This Row],[3P I]]+CargaDatos[[#This Row],[2P I]]),"")</f>
        <v/>
      </c>
    </row>
    <row r="129" spans="1:37" x14ac:dyDescent="0.2">
      <c r="A129" s="46"/>
      <c r="B129" s="3"/>
      <c r="C129" s="4"/>
      <c r="D129" s="4"/>
      <c r="E129" s="4"/>
      <c r="F129" s="4"/>
      <c r="G129" s="4"/>
      <c r="H129" s="4"/>
      <c r="I129" s="4"/>
      <c r="J129" s="4"/>
      <c r="K129" s="4"/>
      <c r="L129" s="4"/>
      <c r="M129" s="4"/>
      <c r="N129" s="4"/>
      <c r="O129" s="7" t="str">
        <f t="shared" si="5"/>
        <v/>
      </c>
      <c r="P129" s="4"/>
      <c r="Q129" s="4"/>
      <c r="R129" s="7" t="str">
        <f t="shared" si="6"/>
        <v/>
      </c>
      <c r="S129" s="4"/>
      <c r="T129" s="4"/>
      <c r="U129" s="7" t="str">
        <f t="shared" si="7"/>
        <v/>
      </c>
      <c r="V129" s="4"/>
      <c r="W129" s="4"/>
      <c r="X129" s="6">
        <f t="shared" si="8"/>
        <v>0</v>
      </c>
      <c r="Y129" s="4"/>
      <c r="Z129" s="4"/>
      <c r="AA129" s="4"/>
      <c r="AB129" s="4"/>
      <c r="AC129" s="4"/>
      <c r="AD129" s="4"/>
      <c r="AE129" s="4"/>
      <c r="AF129"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29" s="47">
        <f t="shared" si="9"/>
        <v>0</v>
      </c>
      <c r="AH129" s="7" t="str">
        <f>IFERROR(CargaDatos[[#This Row],[3P I]]/(CargaDatos[[#This Row],[3P I]]+CargaDatos[[#This Row],[2P I]]),"")</f>
        <v/>
      </c>
      <c r="AI129" s="7" t="str">
        <f>IFERROR((CargaDatos[[#This Row],[2P A]]+1.5*CargaDatos[[#This Row],[3P A]])/(CargaDatos[[#This Row],[2P I]]+CargaDatos[[#This Row],[3P I]]),"")</f>
        <v/>
      </c>
      <c r="AJ129" s="7" t="str">
        <f>IFERROR(CargaDatos[[#This Row],[Puntos]]/(2*(CargaDatos[[#This Row],[2P I]]+CargaDatos[[#This Row],[3P I]]+0.44*CargaDatos[[#This Row],[TL I]])),"")</f>
        <v/>
      </c>
      <c r="AK129" s="7" t="str">
        <f>IFERROR(CargaDatos[[#This Row],[TL A]]/(CargaDatos[[#This Row],[3P I]]+CargaDatos[[#This Row],[2P I]]),"")</f>
        <v/>
      </c>
    </row>
    <row r="130" spans="1:37" x14ac:dyDescent="0.2">
      <c r="A130" s="46"/>
      <c r="B130" s="3"/>
      <c r="C130" s="4"/>
      <c r="D130" s="4"/>
      <c r="E130" s="4"/>
      <c r="F130" s="4"/>
      <c r="G130" s="4"/>
      <c r="H130" s="4"/>
      <c r="I130" s="4"/>
      <c r="J130" s="4"/>
      <c r="K130" s="4"/>
      <c r="L130" s="4"/>
      <c r="M130" s="4"/>
      <c r="N130" s="4"/>
      <c r="O130" s="7" t="str">
        <f t="shared" si="5"/>
        <v/>
      </c>
      <c r="P130" s="4"/>
      <c r="Q130" s="4"/>
      <c r="R130" s="7" t="str">
        <f t="shared" si="6"/>
        <v/>
      </c>
      <c r="S130" s="4"/>
      <c r="T130" s="4"/>
      <c r="U130" s="7" t="str">
        <f t="shared" si="7"/>
        <v/>
      </c>
      <c r="V130" s="4"/>
      <c r="W130" s="4"/>
      <c r="X130" s="6">
        <f t="shared" si="8"/>
        <v>0</v>
      </c>
      <c r="Y130" s="4"/>
      <c r="Z130" s="4"/>
      <c r="AA130" s="4"/>
      <c r="AB130" s="4"/>
      <c r="AC130" s="4"/>
      <c r="AD130" s="4"/>
      <c r="AE130" s="4"/>
      <c r="AF130"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30" s="47">
        <f t="shared" si="9"/>
        <v>0</v>
      </c>
      <c r="AH130" s="7" t="str">
        <f>IFERROR(CargaDatos[[#This Row],[3P I]]/(CargaDatos[[#This Row],[3P I]]+CargaDatos[[#This Row],[2P I]]),"")</f>
        <v/>
      </c>
      <c r="AI130" s="7" t="str">
        <f>IFERROR((CargaDatos[[#This Row],[2P A]]+1.5*CargaDatos[[#This Row],[3P A]])/(CargaDatos[[#This Row],[2P I]]+CargaDatos[[#This Row],[3P I]]),"")</f>
        <v/>
      </c>
      <c r="AJ130" s="7" t="str">
        <f>IFERROR(CargaDatos[[#This Row],[Puntos]]/(2*(CargaDatos[[#This Row],[2P I]]+CargaDatos[[#This Row],[3P I]]+0.44*CargaDatos[[#This Row],[TL I]])),"")</f>
        <v/>
      </c>
      <c r="AK130" s="7" t="str">
        <f>IFERROR(CargaDatos[[#This Row],[TL A]]/(CargaDatos[[#This Row],[3P I]]+CargaDatos[[#This Row],[2P I]]),"")</f>
        <v/>
      </c>
    </row>
    <row r="131" spans="1:37" x14ac:dyDescent="0.2">
      <c r="A131" s="46"/>
      <c r="B131" s="3"/>
      <c r="C131" s="4"/>
      <c r="D131" s="4"/>
      <c r="E131" s="4"/>
      <c r="F131" s="4"/>
      <c r="G131" s="4"/>
      <c r="H131" s="4"/>
      <c r="I131" s="4"/>
      <c r="J131" s="4"/>
      <c r="K131" s="4"/>
      <c r="L131" s="4"/>
      <c r="M131" s="4"/>
      <c r="N131" s="4"/>
      <c r="O131" s="7" t="str">
        <f t="shared" si="5"/>
        <v/>
      </c>
      <c r="P131" s="4"/>
      <c r="Q131" s="4"/>
      <c r="R131" s="7" t="str">
        <f t="shared" si="6"/>
        <v/>
      </c>
      <c r="S131" s="4"/>
      <c r="T131" s="4"/>
      <c r="U131" s="7" t="str">
        <f t="shared" si="7"/>
        <v/>
      </c>
      <c r="V131" s="4"/>
      <c r="W131" s="4"/>
      <c r="X131" s="6">
        <f t="shared" si="8"/>
        <v>0</v>
      </c>
      <c r="Y131" s="4"/>
      <c r="Z131" s="4"/>
      <c r="AA131" s="4"/>
      <c r="AB131" s="4"/>
      <c r="AC131" s="4"/>
      <c r="AD131" s="4"/>
      <c r="AE131" s="4"/>
      <c r="AF131"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31" s="47">
        <f t="shared" si="9"/>
        <v>0</v>
      </c>
      <c r="AH131" s="7" t="str">
        <f>IFERROR(CargaDatos[[#This Row],[3P I]]/(CargaDatos[[#This Row],[3P I]]+CargaDatos[[#This Row],[2P I]]),"")</f>
        <v/>
      </c>
      <c r="AI131" s="7" t="str">
        <f>IFERROR((CargaDatos[[#This Row],[2P A]]+1.5*CargaDatos[[#This Row],[3P A]])/(CargaDatos[[#This Row],[2P I]]+CargaDatos[[#This Row],[3P I]]),"")</f>
        <v/>
      </c>
      <c r="AJ131" s="7" t="str">
        <f>IFERROR(CargaDatos[[#This Row],[Puntos]]/(2*(CargaDatos[[#This Row],[2P I]]+CargaDatos[[#This Row],[3P I]]+0.44*CargaDatos[[#This Row],[TL I]])),"")</f>
        <v/>
      </c>
      <c r="AK131" s="7" t="str">
        <f>IFERROR(CargaDatos[[#This Row],[TL A]]/(CargaDatos[[#This Row],[3P I]]+CargaDatos[[#This Row],[2P I]]),"")</f>
        <v/>
      </c>
    </row>
    <row r="132" spans="1:37" x14ac:dyDescent="0.2">
      <c r="A132" s="46"/>
      <c r="B132" s="3"/>
      <c r="C132" s="4"/>
      <c r="D132" s="4"/>
      <c r="E132" s="4"/>
      <c r="F132" s="4"/>
      <c r="G132" s="4"/>
      <c r="H132" s="4"/>
      <c r="I132" s="4"/>
      <c r="J132" s="4"/>
      <c r="K132" s="4"/>
      <c r="L132" s="4"/>
      <c r="M132" s="4"/>
      <c r="N132" s="4"/>
      <c r="O132" s="7" t="str">
        <f t="shared" si="5"/>
        <v/>
      </c>
      <c r="P132" s="4"/>
      <c r="Q132" s="4"/>
      <c r="R132" s="7" t="str">
        <f t="shared" si="6"/>
        <v/>
      </c>
      <c r="S132" s="4"/>
      <c r="T132" s="4"/>
      <c r="U132" s="7" t="str">
        <f t="shared" si="7"/>
        <v/>
      </c>
      <c r="V132" s="4"/>
      <c r="W132" s="4"/>
      <c r="X132" s="6">
        <f t="shared" si="8"/>
        <v>0</v>
      </c>
      <c r="Y132" s="4"/>
      <c r="Z132" s="4"/>
      <c r="AA132" s="4"/>
      <c r="AB132" s="4"/>
      <c r="AC132" s="4"/>
      <c r="AD132" s="4"/>
      <c r="AE132" s="4"/>
      <c r="AF132"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32" s="47">
        <f t="shared" si="9"/>
        <v>0</v>
      </c>
      <c r="AH132" s="7" t="str">
        <f>IFERROR(CargaDatos[[#This Row],[3P I]]/(CargaDatos[[#This Row],[3P I]]+CargaDatos[[#This Row],[2P I]]),"")</f>
        <v/>
      </c>
      <c r="AI132" s="7" t="str">
        <f>IFERROR((CargaDatos[[#This Row],[2P A]]+1.5*CargaDatos[[#This Row],[3P A]])/(CargaDatos[[#This Row],[2P I]]+CargaDatos[[#This Row],[3P I]]),"")</f>
        <v/>
      </c>
      <c r="AJ132" s="7" t="str">
        <f>IFERROR(CargaDatos[[#This Row],[Puntos]]/(2*(CargaDatos[[#This Row],[2P I]]+CargaDatos[[#This Row],[3P I]]+0.44*CargaDatos[[#This Row],[TL I]])),"")</f>
        <v/>
      </c>
      <c r="AK132" s="7" t="str">
        <f>IFERROR(CargaDatos[[#This Row],[TL A]]/(CargaDatos[[#This Row],[3P I]]+CargaDatos[[#This Row],[2P I]]),"")</f>
        <v/>
      </c>
    </row>
    <row r="133" spans="1:37" x14ac:dyDescent="0.2">
      <c r="A133" s="46"/>
      <c r="B133" s="3"/>
      <c r="C133" s="4"/>
      <c r="D133" s="4"/>
      <c r="E133" s="4"/>
      <c r="F133" s="4"/>
      <c r="G133" s="4"/>
      <c r="H133" s="4"/>
      <c r="I133" s="4"/>
      <c r="J133" s="4"/>
      <c r="K133" s="4"/>
      <c r="L133" s="4"/>
      <c r="M133" s="4"/>
      <c r="N133" s="4"/>
      <c r="O133" s="7" t="str">
        <f t="shared" ref="O133:O181" si="10">IFERROR(M133/N133,"")</f>
        <v/>
      </c>
      <c r="P133" s="4"/>
      <c r="Q133" s="4"/>
      <c r="R133" s="7" t="str">
        <f t="shared" ref="R133:R181" si="11">IFERROR(P133/Q133,"")</f>
        <v/>
      </c>
      <c r="S133" s="4"/>
      <c r="T133" s="4"/>
      <c r="U133" s="7" t="str">
        <f t="shared" ref="U133:U181" si="12">IFERROR(S133/T133,"")</f>
        <v/>
      </c>
      <c r="V133" s="4"/>
      <c r="W133" s="4"/>
      <c r="X133" s="6">
        <f t="shared" ref="X133:X181" si="13">SUM(V133:W133)</f>
        <v>0</v>
      </c>
      <c r="Y133" s="4"/>
      <c r="Z133" s="4"/>
      <c r="AA133" s="4"/>
      <c r="AB133" s="4"/>
      <c r="AC133" s="4"/>
      <c r="AD133" s="4"/>
      <c r="AE133" s="4"/>
      <c r="AF133"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33" s="47">
        <f t="shared" ref="AG133:AG181" si="14">SUM(J133:K133)</f>
        <v>0</v>
      </c>
      <c r="AH133" s="7" t="str">
        <f>IFERROR(CargaDatos[[#This Row],[3P I]]/(CargaDatos[[#This Row],[3P I]]+CargaDatos[[#This Row],[2P I]]),"")</f>
        <v/>
      </c>
      <c r="AI133" s="7" t="str">
        <f>IFERROR((CargaDatos[[#This Row],[2P A]]+1.5*CargaDatos[[#This Row],[3P A]])/(CargaDatos[[#This Row],[2P I]]+CargaDatos[[#This Row],[3P I]]),"")</f>
        <v/>
      </c>
      <c r="AJ133" s="7" t="str">
        <f>IFERROR(CargaDatos[[#This Row],[Puntos]]/(2*(CargaDatos[[#This Row],[2P I]]+CargaDatos[[#This Row],[3P I]]+0.44*CargaDatos[[#This Row],[TL I]])),"")</f>
        <v/>
      </c>
      <c r="AK133" s="7" t="str">
        <f>IFERROR(CargaDatos[[#This Row],[TL A]]/(CargaDatos[[#This Row],[3P I]]+CargaDatos[[#This Row],[2P I]]),"")</f>
        <v/>
      </c>
    </row>
    <row r="134" spans="1:37" x14ac:dyDescent="0.2">
      <c r="A134" s="46"/>
      <c r="B134" s="3"/>
      <c r="C134" s="4"/>
      <c r="D134" s="4"/>
      <c r="E134" s="4"/>
      <c r="F134" s="4"/>
      <c r="G134" s="4"/>
      <c r="H134" s="4"/>
      <c r="I134" s="4"/>
      <c r="J134" s="4"/>
      <c r="K134" s="4"/>
      <c r="L134" s="4"/>
      <c r="M134" s="4"/>
      <c r="N134" s="4"/>
      <c r="O134" s="7" t="str">
        <f t="shared" si="10"/>
        <v/>
      </c>
      <c r="P134" s="4"/>
      <c r="Q134" s="4"/>
      <c r="R134" s="7" t="str">
        <f t="shared" si="11"/>
        <v/>
      </c>
      <c r="S134" s="4"/>
      <c r="T134" s="4"/>
      <c r="U134" s="7" t="str">
        <f t="shared" si="12"/>
        <v/>
      </c>
      <c r="V134" s="4"/>
      <c r="W134" s="4"/>
      <c r="X134" s="6">
        <f t="shared" si="13"/>
        <v>0</v>
      </c>
      <c r="Y134" s="4"/>
      <c r="Z134" s="4"/>
      <c r="AA134" s="4"/>
      <c r="AB134" s="4"/>
      <c r="AC134" s="4"/>
      <c r="AD134" s="4"/>
      <c r="AE134" s="4"/>
      <c r="AF134"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34" s="47">
        <f t="shared" si="14"/>
        <v>0</v>
      </c>
      <c r="AH134" s="7" t="str">
        <f>IFERROR(CargaDatos[[#This Row],[3P I]]/(CargaDatos[[#This Row],[3P I]]+CargaDatos[[#This Row],[2P I]]),"")</f>
        <v/>
      </c>
      <c r="AI134" s="7" t="str">
        <f>IFERROR((CargaDatos[[#This Row],[2P A]]+1.5*CargaDatos[[#This Row],[3P A]])/(CargaDatos[[#This Row],[2P I]]+CargaDatos[[#This Row],[3P I]]),"")</f>
        <v/>
      </c>
      <c r="AJ134" s="7" t="str">
        <f>IFERROR(CargaDatos[[#This Row],[Puntos]]/(2*(CargaDatos[[#This Row],[2P I]]+CargaDatos[[#This Row],[3P I]]+0.44*CargaDatos[[#This Row],[TL I]])),"")</f>
        <v/>
      </c>
      <c r="AK134" s="7" t="str">
        <f>IFERROR(CargaDatos[[#This Row],[TL A]]/(CargaDatos[[#This Row],[3P I]]+CargaDatos[[#This Row],[2P I]]),"")</f>
        <v/>
      </c>
    </row>
    <row r="135" spans="1:37" x14ac:dyDescent="0.2">
      <c r="A135" s="46"/>
      <c r="B135" s="3"/>
      <c r="C135" s="4"/>
      <c r="D135" s="4"/>
      <c r="E135" s="4"/>
      <c r="F135" s="4"/>
      <c r="G135" s="4"/>
      <c r="H135" s="4"/>
      <c r="I135" s="4"/>
      <c r="J135" s="4"/>
      <c r="K135" s="4"/>
      <c r="L135" s="4"/>
      <c r="M135" s="4"/>
      <c r="N135" s="4"/>
      <c r="O135" s="7" t="str">
        <f t="shared" si="10"/>
        <v/>
      </c>
      <c r="P135" s="4"/>
      <c r="Q135" s="4"/>
      <c r="R135" s="7" t="str">
        <f t="shared" si="11"/>
        <v/>
      </c>
      <c r="S135" s="4"/>
      <c r="T135" s="4"/>
      <c r="U135" s="7" t="str">
        <f t="shared" si="12"/>
        <v/>
      </c>
      <c r="V135" s="4"/>
      <c r="W135" s="4"/>
      <c r="X135" s="6">
        <f t="shared" si="13"/>
        <v>0</v>
      </c>
      <c r="Y135" s="4"/>
      <c r="Z135" s="4"/>
      <c r="AA135" s="4"/>
      <c r="AB135" s="4"/>
      <c r="AC135" s="4"/>
      <c r="AD135" s="4"/>
      <c r="AE135" s="4"/>
      <c r="AF135"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35" s="47">
        <f t="shared" si="14"/>
        <v>0</v>
      </c>
      <c r="AH135" s="7" t="str">
        <f>IFERROR(CargaDatos[[#This Row],[3P I]]/(CargaDatos[[#This Row],[3P I]]+CargaDatos[[#This Row],[2P I]]),"")</f>
        <v/>
      </c>
      <c r="AI135" s="7" t="str">
        <f>IFERROR((CargaDatos[[#This Row],[2P A]]+1.5*CargaDatos[[#This Row],[3P A]])/(CargaDatos[[#This Row],[2P I]]+CargaDatos[[#This Row],[3P I]]),"")</f>
        <v/>
      </c>
      <c r="AJ135" s="7" t="str">
        <f>IFERROR(CargaDatos[[#This Row],[Puntos]]/(2*(CargaDatos[[#This Row],[2P I]]+CargaDatos[[#This Row],[3P I]]+0.44*CargaDatos[[#This Row],[TL I]])),"")</f>
        <v/>
      </c>
      <c r="AK135" s="7" t="str">
        <f>IFERROR(CargaDatos[[#This Row],[TL A]]/(CargaDatos[[#This Row],[3P I]]+CargaDatos[[#This Row],[2P I]]),"")</f>
        <v/>
      </c>
    </row>
    <row r="136" spans="1:37" x14ac:dyDescent="0.2">
      <c r="A136" s="46"/>
      <c r="B136" s="3"/>
      <c r="C136" s="4"/>
      <c r="D136" s="4"/>
      <c r="E136" s="4"/>
      <c r="F136" s="4"/>
      <c r="G136" s="4"/>
      <c r="H136" s="4"/>
      <c r="I136" s="4"/>
      <c r="J136" s="4"/>
      <c r="K136" s="4"/>
      <c r="L136" s="4"/>
      <c r="M136" s="4"/>
      <c r="N136" s="4"/>
      <c r="O136" s="7" t="str">
        <f t="shared" si="10"/>
        <v/>
      </c>
      <c r="P136" s="4"/>
      <c r="Q136" s="4"/>
      <c r="R136" s="7" t="str">
        <f t="shared" si="11"/>
        <v/>
      </c>
      <c r="S136" s="4"/>
      <c r="T136" s="4"/>
      <c r="U136" s="7" t="str">
        <f t="shared" si="12"/>
        <v/>
      </c>
      <c r="V136" s="4"/>
      <c r="W136" s="4"/>
      <c r="X136" s="6">
        <f t="shared" si="13"/>
        <v>0</v>
      </c>
      <c r="Y136" s="4"/>
      <c r="Z136" s="4"/>
      <c r="AA136" s="4"/>
      <c r="AB136" s="4"/>
      <c r="AC136" s="4"/>
      <c r="AD136" s="4"/>
      <c r="AE136" s="4"/>
      <c r="AF136"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36" s="47">
        <f t="shared" si="14"/>
        <v>0</v>
      </c>
      <c r="AH136" s="7" t="str">
        <f>IFERROR(CargaDatos[[#This Row],[3P I]]/(CargaDatos[[#This Row],[3P I]]+CargaDatos[[#This Row],[2P I]]),"")</f>
        <v/>
      </c>
      <c r="AI136" s="7" t="str">
        <f>IFERROR((CargaDatos[[#This Row],[2P A]]+1.5*CargaDatos[[#This Row],[3P A]])/(CargaDatos[[#This Row],[2P I]]+CargaDatos[[#This Row],[3P I]]),"")</f>
        <v/>
      </c>
      <c r="AJ136" s="7" t="str">
        <f>IFERROR(CargaDatos[[#This Row],[Puntos]]/(2*(CargaDatos[[#This Row],[2P I]]+CargaDatos[[#This Row],[3P I]]+0.44*CargaDatos[[#This Row],[TL I]])),"")</f>
        <v/>
      </c>
      <c r="AK136" s="7" t="str">
        <f>IFERROR(CargaDatos[[#This Row],[TL A]]/(CargaDatos[[#This Row],[3P I]]+CargaDatos[[#This Row],[2P I]]),"")</f>
        <v/>
      </c>
    </row>
    <row r="137" spans="1:37" x14ac:dyDescent="0.2">
      <c r="A137" s="46"/>
      <c r="B137" s="3"/>
      <c r="C137" s="4"/>
      <c r="D137" s="4"/>
      <c r="E137" s="4"/>
      <c r="F137" s="4"/>
      <c r="G137" s="4"/>
      <c r="H137" s="4"/>
      <c r="I137" s="4"/>
      <c r="J137" s="4"/>
      <c r="K137" s="4"/>
      <c r="L137" s="4"/>
      <c r="M137" s="4"/>
      <c r="N137" s="4"/>
      <c r="O137" s="7" t="str">
        <f t="shared" si="10"/>
        <v/>
      </c>
      <c r="P137" s="4"/>
      <c r="Q137" s="4"/>
      <c r="R137" s="7" t="str">
        <f t="shared" si="11"/>
        <v/>
      </c>
      <c r="S137" s="4"/>
      <c r="T137" s="4"/>
      <c r="U137" s="7" t="str">
        <f t="shared" si="12"/>
        <v/>
      </c>
      <c r="V137" s="4"/>
      <c r="W137" s="4"/>
      <c r="X137" s="6">
        <f t="shared" si="13"/>
        <v>0</v>
      </c>
      <c r="Y137" s="4"/>
      <c r="Z137" s="4"/>
      <c r="AA137" s="4"/>
      <c r="AB137" s="4"/>
      <c r="AC137" s="4"/>
      <c r="AD137" s="4"/>
      <c r="AE137" s="4"/>
      <c r="AF137"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37" s="47">
        <f t="shared" si="14"/>
        <v>0</v>
      </c>
      <c r="AH137" s="7" t="str">
        <f>IFERROR(CargaDatos[[#This Row],[3P I]]/(CargaDatos[[#This Row],[3P I]]+CargaDatos[[#This Row],[2P I]]),"")</f>
        <v/>
      </c>
      <c r="AI137" s="7" t="str">
        <f>IFERROR((CargaDatos[[#This Row],[2P A]]+1.5*CargaDatos[[#This Row],[3P A]])/(CargaDatos[[#This Row],[2P I]]+CargaDatos[[#This Row],[3P I]]),"")</f>
        <v/>
      </c>
      <c r="AJ137" s="7" t="str">
        <f>IFERROR(CargaDatos[[#This Row],[Puntos]]/(2*(CargaDatos[[#This Row],[2P I]]+CargaDatos[[#This Row],[3P I]]+0.44*CargaDatos[[#This Row],[TL I]])),"")</f>
        <v/>
      </c>
      <c r="AK137" s="7" t="str">
        <f>IFERROR(CargaDatos[[#This Row],[TL A]]/(CargaDatos[[#This Row],[3P I]]+CargaDatos[[#This Row],[2P I]]),"")</f>
        <v/>
      </c>
    </row>
    <row r="138" spans="1:37" x14ac:dyDescent="0.2">
      <c r="A138" s="46"/>
      <c r="B138" s="3"/>
      <c r="C138" s="4"/>
      <c r="D138" s="4"/>
      <c r="E138" s="4"/>
      <c r="F138" s="4"/>
      <c r="G138" s="4"/>
      <c r="H138" s="4"/>
      <c r="I138" s="4"/>
      <c r="J138" s="4"/>
      <c r="K138" s="4"/>
      <c r="L138" s="4"/>
      <c r="M138" s="4"/>
      <c r="N138" s="4"/>
      <c r="O138" s="7" t="str">
        <f t="shared" si="10"/>
        <v/>
      </c>
      <c r="P138" s="4"/>
      <c r="Q138" s="4"/>
      <c r="R138" s="7" t="str">
        <f t="shared" si="11"/>
        <v/>
      </c>
      <c r="S138" s="4"/>
      <c r="T138" s="4"/>
      <c r="U138" s="7" t="str">
        <f t="shared" si="12"/>
        <v/>
      </c>
      <c r="V138" s="4"/>
      <c r="W138" s="4"/>
      <c r="X138" s="6">
        <f t="shared" si="13"/>
        <v>0</v>
      </c>
      <c r="Y138" s="4"/>
      <c r="Z138" s="4"/>
      <c r="AA138" s="4"/>
      <c r="AB138" s="4"/>
      <c r="AC138" s="4"/>
      <c r="AD138" s="4"/>
      <c r="AE138" s="4"/>
      <c r="AF138"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38" s="47">
        <f t="shared" si="14"/>
        <v>0</v>
      </c>
      <c r="AH138" s="7" t="str">
        <f>IFERROR(CargaDatos[[#This Row],[3P I]]/(CargaDatos[[#This Row],[3P I]]+CargaDatos[[#This Row],[2P I]]),"")</f>
        <v/>
      </c>
      <c r="AI138" s="7" t="str">
        <f>IFERROR((CargaDatos[[#This Row],[2P A]]+1.5*CargaDatos[[#This Row],[3P A]])/(CargaDatos[[#This Row],[2P I]]+CargaDatos[[#This Row],[3P I]]),"")</f>
        <v/>
      </c>
      <c r="AJ138" s="7" t="str">
        <f>IFERROR(CargaDatos[[#This Row],[Puntos]]/(2*(CargaDatos[[#This Row],[2P I]]+CargaDatos[[#This Row],[3P I]]+0.44*CargaDatos[[#This Row],[TL I]])),"")</f>
        <v/>
      </c>
      <c r="AK138" s="7" t="str">
        <f>IFERROR(CargaDatos[[#This Row],[TL A]]/(CargaDatos[[#This Row],[3P I]]+CargaDatos[[#This Row],[2P I]]),"")</f>
        <v/>
      </c>
    </row>
    <row r="139" spans="1:37" x14ac:dyDescent="0.2">
      <c r="A139" s="46"/>
      <c r="B139" s="3"/>
      <c r="C139" s="4"/>
      <c r="D139" s="4"/>
      <c r="E139" s="4"/>
      <c r="F139" s="4"/>
      <c r="G139" s="4"/>
      <c r="H139" s="4"/>
      <c r="I139" s="4"/>
      <c r="J139" s="4"/>
      <c r="K139" s="4"/>
      <c r="L139" s="4"/>
      <c r="M139" s="4"/>
      <c r="N139" s="4"/>
      <c r="O139" s="7" t="str">
        <f t="shared" si="10"/>
        <v/>
      </c>
      <c r="P139" s="4"/>
      <c r="Q139" s="4"/>
      <c r="R139" s="7" t="str">
        <f t="shared" si="11"/>
        <v/>
      </c>
      <c r="S139" s="4"/>
      <c r="T139" s="4"/>
      <c r="U139" s="7" t="str">
        <f t="shared" si="12"/>
        <v/>
      </c>
      <c r="V139" s="4"/>
      <c r="W139" s="4"/>
      <c r="X139" s="6">
        <f t="shared" si="13"/>
        <v>0</v>
      </c>
      <c r="Y139" s="4"/>
      <c r="Z139" s="4"/>
      <c r="AA139" s="4"/>
      <c r="AB139" s="4"/>
      <c r="AC139" s="4"/>
      <c r="AD139" s="4"/>
      <c r="AE139" s="4"/>
      <c r="AF139"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39" s="47">
        <f t="shared" si="14"/>
        <v>0</v>
      </c>
      <c r="AH139" s="7" t="str">
        <f>IFERROR(CargaDatos[[#This Row],[3P I]]/(CargaDatos[[#This Row],[3P I]]+CargaDatos[[#This Row],[2P I]]),"")</f>
        <v/>
      </c>
      <c r="AI139" s="7" t="str">
        <f>IFERROR((CargaDatos[[#This Row],[2P A]]+1.5*CargaDatos[[#This Row],[3P A]])/(CargaDatos[[#This Row],[2P I]]+CargaDatos[[#This Row],[3P I]]),"")</f>
        <v/>
      </c>
      <c r="AJ139" s="7" t="str">
        <f>IFERROR(CargaDatos[[#This Row],[Puntos]]/(2*(CargaDatos[[#This Row],[2P I]]+CargaDatos[[#This Row],[3P I]]+0.44*CargaDatos[[#This Row],[TL I]])),"")</f>
        <v/>
      </c>
      <c r="AK139" s="7" t="str">
        <f>IFERROR(CargaDatos[[#This Row],[TL A]]/(CargaDatos[[#This Row],[3P I]]+CargaDatos[[#This Row],[2P I]]),"")</f>
        <v/>
      </c>
    </row>
    <row r="140" spans="1:37" x14ac:dyDescent="0.2">
      <c r="A140" s="46"/>
      <c r="B140" s="3"/>
      <c r="C140" s="4"/>
      <c r="D140" s="4"/>
      <c r="E140" s="4"/>
      <c r="F140" s="4"/>
      <c r="G140" s="4"/>
      <c r="H140" s="4"/>
      <c r="I140" s="4"/>
      <c r="J140" s="4"/>
      <c r="K140" s="4"/>
      <c r="L140" s="4"/>
      <c r="M140" s="4"/>
      <c r="N140" s="4"/>
      <c r="O140" s="7" t="str">
        <f t="shared" si="10"/>
        <v/>
      </c>
      <c r="P140" s="4"/>
      <c r="Q140" s="4"/>
      <c r="R140" s="7" t="str">
        <f t="shared" si="11"/>
        <v/>
      </c>
      <c r="S140" s="4"/>
      <c r="T140" s="4"/>
      <c r="U140" s="7" t="str">
        <f t="shared" si="12"/>
        <v/>
      </c>
      <c r="V140" s="4"/>
      <c r="W140" s="4"/>
      <c r="X140" s="6">
        <f t="shared" si="13"/>
        <v>0</v>
      </c>
      <c r="Y140" s="4"/>
      <c r="Z140" s="4"/>
      <c r="AA140" s="4"/>
      <c r="AB140" s="4"/>
      <c r="AC140" s="4"/>
      <c r="AD140" s="4"/>
      <c r="AE140" s="4"/>
      <c r="AF140"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40" s="47">
        <f t="shared" si="14"/>
        <v>0</v>
      </c>
      <c r="AH140" s="7" t="str">
        <f>IFERROR(CargaDatos[[#This Row],[3P I]]/(CargaDatos[[#This Row],[3P I]]+CargaDatos[[#This Row],[2P I]]),"")</f>
        <v/>
      </c>
      <c r="AI140" s="7" t="str">
        <f>IFERROR((CargaDatos[[#This Row],[2P A]]+1.5*CargaDatos[[#This Row],[3P A]])/(CargaDatos[[#This Row],[2P I]]+CargaDatos[[#This Row],[3P I]]),"")</f>
        <v/>
      </c>
      <c r="AJ140" s="7" t="str">
        <f>IFERROR(CargaDatos[[#This Row],[Puntos]]/(2*(CargaDatos[[#This Row],[2P I]]+CargaDatos[[#This Row],[3P I]]+0.44*CargaDatos[[#This Row],[TL I]])),"")</f>
        <v/>
      </c>
      <c r="AK140" s="7" t="str">
        <f>IFERROR(CargaDatos[[#This Row],[TL A]]/(CargaDatos[[#This Row],[3P I]]+CargaDatos[[#This Row],[2P I]]),"")</f>
        <v/>
      </c>
    </row>
    <row r="141" spans="1:37" x14ac:dyDescent="0.2">
      <c r="A141" s="46"/>
      <c r="B141" s="3"/>
      <c r="C141" s="4"/>
      <c r="D141" s="4"/>
      <c r="E141" s="4"/>
      <c r="F141" s="4"/>
      <c r="G141" s="4"/>
      <c r="H141" s="4"/>
      <c r="I141" s="4"/>
      <c r="J141" s="4"/>
      <c r="K141" s="4"/>
      <c r="L141" s="4"/>
      <c r="M141" s="4"/>
      <c r="N141" s="4"/>
      <c r="O141" s="7" t="str">
        <f t="shared" si="10"/>
        <v/>
      </c>
      <c r="P141" s="4"/>
      <c r="Q141" s="4"/>
      <c r="R141" s="7" t="str">
        <f t="shared" si="11"/>
        <v/>
      </c>
      <c r="S141" s="4"/>
      <c r="T141" s="4"/>
      <c r="U141" s="7" t="str">
        <f t="shared" si="12"/>
        <v/>
      </c>
      <c r="V141" s="4"/>
      <c r="W141" s="4"/>
      <c r="X141" s="6">
        <f t="shared" si="13"/>
        <v>0</v>
      </c>
      <c r="Y141" s="4"/>
      <c r="Z141" s="4"/>
      <c r="AA141" s="4"/>
      <c r="AB141" s="4"/>
      <c r="AC141" s="4"/>
      <c r="AD141" s="4"/>
      <c r="AE141" s="4"/>
      <c r="AF141"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41" s="47">
        <f t="shared" si="14"/>
        <v>0</v>
      </c>
      <c r="AH141" s="7" t="str">
        <f>IFERROR(CargaDatos[[#This Row],[3P I]]/(CargaDatos[[#This Row],[3P I]]+CargaDatos[[#This Row],[2P I]]),"")</f>
        <v/>
      </c>
      <c r="AI141" s="7" t="str">
        <f>IFERROR((CargaDatos[[#This Row],[2P A]]+1.5*CargaDatos[[#This Row],[3P A]])/(CargaDatos[[#This Row],[2P I]]+CargaDatos[[#This Row],[3P I]]),"")</f>
        <v/>
      </c>
      <c r="AJ141" s="7" t="str">
        <f>IFERROR(CargaDatos[[#This Row],[Puntos]]/(2*(CargaDatos[[#This Row],[2P I]]+CargaDatos[[#This Row],[3P I]]+0.44*CargaDatos[[#This Row],[TL I]])),"")</f>
        <v/>
      </c>
      <c r="AK141" s="7" t="str">
        <f>IFERROR(CargaDatos[[#This Row],[TL A]]/(CargaDatos[[#This Row],[3P I]]+CargaDatos[[#This Row],[2P I]]),"")</f>
        <v/>
      </c>
    </row>
    <row r="142" spans="1:37" x14ac:dyDescent="0.2">
      <c r="A142" s="46"/>
      <c r="B142" s="3"/>
      <c r="C142" s="4"/>
      <c r="D142" s="4"/>
      <c r="E142" s="4"/>
      <c r="F142" s="4"/>
      <c r="G142" s="4"/>
      <c r="H142" s="4"/>
      <c r="I142" s="4"/>
      <c r="J142" s="4"/>
      <c r="K142" s="4"/>
      <c r="L142" s="4"/>
      <c r="M142" s="4"/>
      <c r="N142" s="4"/>
      <c r="O142" s="7" t="str">
        <f t="shared" si="10"/>
        <v/>
      </c>
      <c r="P142" s="4"/>
      <c r="Q142" s="4"/>
      <c r="R142" s="7" t="str">
        <f t="shared" si="11"/>
        <v/>
      </c>
      <c r="S142" s="4"/>
      <c r="T142" s="4"/>
      <c r="U142" s="7" t="str">
        <f t="shared" si="12"/>
        <v/>
      </c>
      <c r="V142" s="4"/>
      <c r="W142" s="4"/>
      <c r="X142" s="6">
        <f t="shared" si="13"/>
        <v>0</v>
      </c>
      <c r="Y142" s="4"/>
      <c r="Z142" s="4"/>
      <c r="AA142" s="4"/>
      <c r="AB142" s="4"/>
      <c r="AC142" s="4"/>
      <c r="AD142" s="4"/>
      <c r="AE142" s="4"/>
      <c r="AF142"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42" s="47">
        <f t="shared" si="14"/>
        <v>0</v>
      </c>
      <c r="AH142" s="7" t="str">
        <f>IFERROR(CargaDatos[[#This Row],[3P I]]/(CargaDatos[[#This Row],[3P I]]+CargaDatos[[#This Row],[2P I]]),"")</f>
        <v/>
      </c>
      <c r="AI142" s="7" t="str">
        <f>IFERROR((CargaDatos[[#This Row],[2P A]]+1.5*CargaDatos[[#This Row],[3P A]])/(CargaDatos[[#This Row],[2P I]]+CargaDatos[[#This Row],[3P I]]),"")</f>
        <v/>
      </c>
      <c r="AJ142" s="7" t="str">
        <f>IFERROR(CargaDatos[[#This Row],[Puntos]]/(2*(CargaDatos[[#This Row],[2P I]]+CargaDatos[[#This Row],[3P I]]+0.44*CargaDatos[[#This Row],[TL I]])),"")</f>
        <v/>
      </c>
      <c r="AK142" s="7" t="str">
        <f>IFERROR(CargaDatos[[#This Row],[TL A]]/(CargaDatos[[#This Row],[3P I]]+CargaDatos[[#This Row],[2P I]]),"")</f>
        <v/>
      </c>
    </row>
    <row r="143" spans="1:37" x14ac:dyDescent="0.2">
      <c r="A143" s="46"/>
      <c r="B143" s="3"/>
      <c r="C143" s="4"/>
      <c r="D143" s="4"/>
      <c r="E143" s="4"/>
      <c r="F143" s="4"/>
      <c r="G143" s="4"/>
      <c r="H143" s="4"/>
      <c r="I143" s="4"/>
      <c r="J143" s="4"/>
      <c r="K143" s="4"/>
      <c r="L143" s="4"/>
      <c r="M143" s="4"/>
      <c r="N143" s="4"/>
      <c r="O143" s="7" t="str">
        <f t="shared" si="10"/>
        <v/>
      </c>
      <c r="P143" s="4"/>
      <c r="Q143" s="4"/>
      <c r="R143" s="7" t="str">
        <f t="shared" si="11"/>
        <v/>
      </c>
      <c r="S143" s="4"/>
      <c r="T143" s="4"/>
      <c r="U143" s="7" t="str">
        <f t="shared" si="12"/>
        <v/>
      </c>
      <c r="V143" s="4"/>
      <c r="W143" s="4"/>
      <c r="X143" s="6">
        <f t="shared" si="13"/>
        <v>0</v>
      </c>
      <c r="Y143" s="4"/>
      <c r="Z143" s="4"/>
      <c r="AA143" s="4"/>
      <c r="AB143" s="4"/>
      <c r="AC143" s="4"/>
      <c r="AD143" s="4"/>
      <c r="AE143" s="4"/>
      <c r="AF143"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43" s="47">
        <f t="shared" si="14"/>
        <v>0</v>
      </c>
      <c r="AH143" s="7" t="str">
        <f>IFERROR(CargaDatos[[#This Row],[3P I]]/(CargaDatos[[#This Row],[3P I]]+CargaDatos[[#This Row],[2P I]]),"")</f>
        <v/>
      </c>
      <c r="AI143" s="7" t="str">
        <f>IFERROR((CargaDatos[[#This Row],[2P A]]+1.5*CargaDatos[[#This Row],[3P A]])/(CargaDatos[[#This Row],[2P I]]+CargaDatos[[#This Row],[3P I]]),"")</f>
        <v/>
      </c>
      <c r="AJ143" s="7" t="str">
        <f>IFERROR(CargaDatos[[#This Row],[Puntos]]/(2*(CargaDatos[[#This Row],[2P I]]+CargaDatos[[#This Row],[3P I]]+0.44*CargaDatos[[#This Row],[TL I]])),"")</f>
        <v/>
      </c>
      <c r="AK143" s="7" t="str">
        <f>IFERROR(CargaDatos[[#This Row],[TL A]]/(CargaDatos[[#This Row],[3P I]]+CargaDatos[[#This Row],[2P I]]),"")</f>
        <v/>
      </c>
    </row>
    <row r="144" spans="1:37" x14ac:dyDescent="0.2">
      <c r="A144" s="46"/>
      <c r="B144" s="3"/>
      <c r="C144" s="4"/>
      <c r="D144" s="4"/>
      <c r="E144" s="4"/>
      <c r="F144" s="4"/>
      <c r="G144" s="4"/>
      <c r="H144" s="4"/>
      <c r="I144" s="4"/>
      <c r="J144" s="4"/>
      <c r="K144" s="4"/>
      <c r="L144" s="4"/>
      <c r="M144" s="4"/>
      <c r="N144" s="4"/>
      <c r="O144" s="7" t="str">
        <f t="shared" si="10"/>
        <v/>
      </c>
      <c r="P144" s="4"/>
      <c r="Q144" s="4"/>
      <c r="R144" s="7" t="str">
        <f t="shared" si="11"/>
        <v/>
      </c>
      <c r="S144" s="4"/>
      <c r="T144" s="4"/>
      <c r="U144" s="7" t="str">
        <f t="shared" si="12"/>
        <v/>
      </c>
      <c r="V144" s="4"/>
      <c r="W144" s="4"/>
      <c r="X144" s="6">
        <f t="shared" si="13"/>
        <v>0</v>
      </c>
      <c r="Y144" s="4"/>
      <c r="Z144" s="4"/>
      <c r="AA144" s="4"/>
      <c r="AB144" s="4"/>
      <c r="AC144" s="4"/>
      <c r="AD144" s="4"/>
      <c r="AE144" s="4"/>
      <c r="AF144"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44" s="47">
        <f t="shared" si="14"/>
        <v>0</v>
      </c>
      <c r="AH144" s="7" t="str">
        <f>IFERROR(CargaDatos[[#This Row],[3P I]]/(CargaDatos[[#This Row],[3P I]]+CargaDatos[[#This Row],[2P I]]),"")</f>
        <v/>
      </c>
      <c r="AI144" s="7" t="str">
        <f>IFERROR((CargaDatos[[#This Row],[2P A]]+1.5*CargaDatos[[#This Row],[3P A]])/(CargaDatos[[#This Row],[2P I]]+CargaDatos[[#This Row],[3P I]]),"")</f>
        <v/>
      </c>
      <c r="AJ144" s="7" t="str">
        <f>IFERROR(CargaDatos[[#This Row],[Puntos]]/(2*(CargaDatos[[#This Row],[2P I]]+CargaDatos[[#This Row],[3P I]]+0.44*CargaDatos[[#This Row],[TL I]])),"")</f>
        <v/>
      </c>
      <c r="AK144" s="7" t="str">
        <f>IFERROR(CargaDatos[[#This Row],[TL A]]/(CargaDatos[[#This Row],[3P I]]+CargaDatos[[#This Row],[2P I]]),"")</f>
        <v/>
      </c>
    </row>
    <row r="145" spans="1:37" x14ac:dyDescent="0.2">
      <c r="A145" s="46"/>
      <c r="B145" s="3"/>
      <c r="C145" s="4"/>
      <c r="D145" s="4"/>
      <c r="E145" s="4"/>
      <c r="F145" s="4"/>
      <c r="G145" s="4"/>
      <c r="H145" s="4"/>
      <c r="I145" s="4"/>
      <c r="J145" s="4"/>
      <c r="K145" s="4"/>
      <c r="L145" s="4"/>
      <c r="M145" s="4"/>
      <c r="N145" s="4"/>
      <c r="O145" s="7" t="str">
        <f t="shared" si="10"/>
        <v/>
      </c>
      <c r="P145" s="4"/>
      <c r="Q145" s="4"/>
      <c r="R145" s="7" t="str">
        <f t="shared" si="11"/>
        <v/>
      </c>
      <c r="S145" s="4"/>
      <c r="T145" s="4"/>
      <c r="U145" s="7" t="str">
        <f t="shared" si="12"/>
        <v/>
      </c>
      <c r="V145" s="4"/>
      <c r="W145" s="4"/>
      <c r="X145" s="6">
        <f t="shared" si="13"/>
        <v>0</v>
      </c>
      <c r="Y145" s="4"/>
      <c r="Z145" s="4"/>
      <c r="AA145" s="4"/>
      <c r="AB145" s="4"/>
      <c r="AC145" s="4"/>
      <c r="AD145" s="4"/>
      <c r="AE145" s="4"/>
      <c r="AF145"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45" s="47">
        <f t="shared" si="14"/>
        <v>0</v>
      </c>
      <c r="AH145" s="7" t="str">
        <f>IFERROR(CargaDatos[[#This Row],[3P I]]/(CargaDatos[[#This Row],[3P I]]+CargaDatos[[#This Row],[2P I]]),"")</f>
        <v/>
      </c>
      <c r="AI145" s="7" t="str">
        <f>IFERROR((CargaDatos[[#This Row],[2P A]]+1.5*CargaDatos[[#This Row],[3P A]])/(CargaDatos[[#This Row],[2P I]]+CargaDatos[[#This Row],[3P I]]),"")</f>
        <v/>
      </c>
      <c r="AJ145" s="7" t="str">
        <f>IFERROR(CargaDatos[[#This Row],[Puntos]]/(2*(CargaDatos[[#This Row],[2P I]]+CargaDatos[[#This Row],[3P I]]+0.44*CargaDatos[[#This Row],[TL I]])),"")</f>
        <v/>
      </c>
      <c r="AK145" s="7" t="str">
        <f>IFERROR(CargaDatos[[#This Row],[TL A]]/(CargaDatos[[#This Row],[3P I]]+CargaDatos[[#This Row],[2P I]]),"")</f>
        <v/>
      </c>
    </row>
    <row r="146" spans="1:37" x14ac:dyDescent="0.2">
      <c r="A146" s="46"/>
      <c r="B146" s="3"/>
      <c r="C146" s="4"/>
      <c r="D146" s="4"/>
      <c r="E146" s="4"/>
      <c r="F146" s="4"/>
      <c r="G146" s="4"/>
      <c r="H146" s="4"/>
      <c r="I146" s="4"/>
      <c r="J146" s="4"/>
      <c r="K146" s="4"/>
      <c r="L146" s="4"/>
      <c r="M146" s="4"/>
      <c r="N146" s="4"/>
      <c r="O146" s="7" t="str">
        <f t="shared" si="10"/>
        <v/>
      </c>
      <c r="P146" s="4"/>
      <c r="Q146" s="4"/>
      <c r="R146" s="7" t="str">
        <f t="shared" si="11"/>
        <v/>
      </c>
      <c r="S146" s="4"/>
      <c r="T146" s="4"/>
      <c r="U146" s="7" t="str">
        <f t="shared" si="12"/>
        <v/>
      </c>
      <c r="V146" s="4"/>
      <c r="W146" s="4"/>
      <c r="X146" s="6">
        <f t="shared" si="13"/>
        <v>0</v>
      </c>
      <c r="Y146" s="4"/>
      <c r="Z146" s="4"/>
      <c r="AA146" s="4"/>
      <c r="AB146" s="4"/>
      <c r="AC146" s="4"/>
      <c r="AD146" s="4"/>
      <c r="AE146" s="4"/>
      <c r="AF146"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46" s="47">
        <f t="shared" si="14"/>
        <v>0</v>
      </c>
      <c r="AH146" s="7" t="str">
        <f>IFERROR(CargaDatos[[#This Row],[3P I]]/(CargaDatos[[#This Row],[3P I]]+CargaDatos[[#This Row],[2P I]]),"")</f>
        <v/>
      </c>
      <c r="AI146" s="7" t="str">
        <f>IFERROR((CargaDatos[[#This Row],[2P A]]+1.5*CargaDatos[[#This Row],[3P A]])/(CargaDatos[[#This Row],[2P I]]+CargaDatos[[#This Row],[3P I]]),"")</f>
        <v/>
      </c>
      <c r="AJ146" s="7" t="str">
        <f>IFERROR(CargaDatos[[#This Row],[Puntos]]/(2*(CargaDatos[[#This Row],[2P I]]+CargaDatos[[#This Row],[3P I]]+0.44*CargaDatos[[#This Row],[TL I]])),"")</f>
        <v/>
      </c>
      <c r="AK146" s="7" t="str">
        <f>IFERROR(CargaDatos[[#This Row],[TL A]]/(CargaDatos[[#This Row],[3P I]]+CargaDatos[[#This Row],[2P I]]),"")</f>
        <v/>
      </c>
    </row>
    <row r="147" spans="1:37" x14ac:dyDescent="0.2">
      <c r="A147" s="46"/>
      <c r="B147" s="3"/>
      <c r="C147" s="4"/>
      <c r="D147" s="4"/>
      <c r="E147" s="4"/>
      <c r="F147" s="4"/>
      <c r="G147" s="4"/>
      <c r="H147" s="4"/>
      <c r="I147" s="4"/>
      <c r="J147" s="4"/>
      <c r="K147" s="4"/>
      <c r="L147" s="4"/>
      <c r="M147" s="4"/>
      <c r="N147" s="4"/>
      <c r="O147" s="7" t="str">
        <f t="shared" si="10"/>
        <v/>
      </c>
      <c r="P147" s="4"/>
      <c r="Q147" s="4"/>
      <c r="R147" s="7" t="str">
        <f t="shared" si="11"/>
        <v/>
      </c>
      <c r="S147" s="4"/>
      <c r="T147" s="4"/>
      <c r="U147" s="7" t="str">
        <f t="shared" si="12"/>
        <v/>
      </c>
      <c r="V147" s="4"/>
      <c r="W147" s="4"/>
      <c r="X147" s="6">
        <f t="shared" si="13"/>
        <v>0</v>
      </c>
      <c r="Y147" s="4"/>
      <c r="Z147" s="4"/>
      <c r="AA147" s="4"/>
      <c r="AB147" s="4"/>
      <c r="AC147" s="4"/>
      <c r="AD147" s="4"/>
      <c r="AE147" s="4"/>
      <c r="AF147"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47" s="47">
        <f t="shared" si="14"/>
        <v>0</v>
      </c>
      <c r="AH147" s="7" t="str">
        <f>IFERROR(CargaDatos[[#This Row],[3P I]]/(CargaDatos[[#This Row],[3P I]]+CargaDatos[[#This Row],[2P I]]),"")</f>
        <v/>
      </c>
      <c r="AI147" s="7" t="str">
        <f>IFERROR((CargaDatos[[#This Row],[2P A]]+1.5*CargaDatos[[#This Row],[3P A]])/(CargaDatos[[#This Row],[2P I]]+CargaDatos[[#This Row],[3P I]]),"")</f>
        <v/>
      </c>
      <c r="AJ147" s="7" t="str">
        <f>IFERROR(CargaDatos[[#This Row],[Puntos]]/(2*(CargaDatos[[#This Row],[2P I]]+CargaDatos[[#This Row],[3P I]]+0.44*CargaDatos[[#This Row],[TL I]])),"")</f>
        <v/>
      </c>
      <c r="AK147" s="7" t="str">
        <f>IFERROR(CargaDatos[[#This Row],[TL A]]/(CargaDatos[[#This Row],[3P I]]+CargaDatos[[#This Row],[2P I]]),"")</f>
        <v/>
      </c>
    </row>
    <row r="148" spans="1:37" x14ac:dyDescent="0.2">
      <c r="A148" s="46"/>
      <c r="B148" s="3"/>
      <c r="C148" s="4"/>
      <c r="D148" s="4"/>
      <c r="E148" s="4"/>
      <c r="F148" s="4"/>
      <c r="G148" s="4"/>
      <c r="H148" s="4"/>
      <c r="I148" s="4"/>
      <c r="J148" s="4"/>
      <c r="K148" s="4"/>
      <c r="L148" s="4"/>
      <c r="M148" s="4"/>
      <c r="N148" s="4"/>
      <c r="O148" s="7" t="str">
        <f t="shared" si="10"/>
        <v/>
      </c>
      <c r="P148" s="4"/>
      <c r="Q148" s="4"/>
      <c r="R148" s="7" t="str">
        <f t="shared" si="11"/>
        <v/>
      </c>
      <c r="S148" s="4"/>
      <c r="T148" s="4"/>
      <c r="U148" s="7" t="str">
        <f t="shared" si="12"/>
        <v/>
      </c>
      <c r="V148" s="4"/>
      <c r="W148" s="4"/>
      <c r="X148" s="6">
        <f t="shared" si="13"/>
        <v>0</v>
      </c>
      <c r="Y148" s="4"/>
      <c r="Z148" s="4"/>
      <c r="AA148" s="4"/>
      <c r="AB148" s="4"/>
      <c r="AC148" s="4"/>
      <c r="AD148" s="4"/>
      <c r="AE148" s="4"/>
      <c r="AF148"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48" s="47">
        <f t="shared" si="14"/>
        <v>0</v>
      </c>
      <c r="AH148" s="7" t="str">
        <f>IFERROR(CargaDatos[[#This Row],[3P I]]/(CargaDatos[[#This Row],[3P I]]+CargaDatos[[#This Row],[2P I]]),"")</f>
        <v/>
      </c>
      <c r="AI148" s="7" t="str">
        <f>IFERROR((CargaDatos[[#This Row],[2P A]]+1.5*CargaDatos[[#This Row],[3P A]])/(CargaDatos[[#This Row],[2P I]]+CargaDatos[[#This Row],[3P I]]),"")</f>
        <v/>
      </c>
      <c r="AJ148" s="7" t="str">
        <f>IFERROR(CargaDatos[[#This Row],[Puntos]]/(2*(CargaDatos[[#This Row],[2P I]]+CargaDatos[[#This Row],[3P I]]+0.44*CargaDatos[[#This Row],[TL I]])),"")</f>
        <v/>
      </c>
      <c r="AK148" s="7" t="str">
        <f>IFERROR(CargaDatos[[#This Row],[TL A]]/(CargaDatos[[#This Row],[3P I]]+CargaDatos[[#This Row],[2P I]]),"")</f>
        <v/>
      </c>
    </row>
    <row r="149" spans="1:37" x14ac:dyDescent="0.2">
      <c r="A149" s="46"/>
      <c r="B149" s="3"/>
      <c r="C149" s="4"/>
      <c r="D149" s="4"/>
      <c r="E149" s="4"/>
      <c r="F149" s="4"/>
      <c r="G149" s="4"/>
      <c r="H149" s="4"/>
      <c r="I149" s="4"/>
      <c r="J149" s="4"/>
      <c r="K149" s="4"/>
      <c r="L149" s="4"/>
      <c r="M149" s="4"/>
      <c r="N149" s="4"/>
      <c r="O149" s="7" t="str">
        <f t="shared" si="10"/>
        <v/>
      </c>
      <c r="P149" s="4"/>
      <c r="Q149" s="4"/>
      <c r="R149" s="7" t="str">
        <f t="shared" si="11"/>
        <v/>
      </c>
      <c r="S149" s="4"/>
      <c r="T149" s="4"/>
      <c r="U149" s="7" t="str">
        <f t="shared" si="12"/>
        <v/>
      </c>
      <c r="V149" s="4"/>
      <c r="W149" s="4"/>
      <c r="X149" s="6">
        <f t="shared" si="13"/>
        <v>0</v>
      </c>
      <c r="Y149" s="4"/>
      <c r="Z149" s="4"/>
      <c r="AA149" s="4"/>
      <c r="AB149" s="4"/>
      <c r="AC149" s="4"/>
      <c r="AD149" s="4"/>
      <c r="AE149" s="4"/>
      <c r="AF149"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49" s="47">
        <f t="shared" si="14"/>
        <v>0</v>
      </c>
      <c r="AH149" s="7" t="str">
        <f>IFERROR(CargaDatos[[#This Row],[3P I]]/(CargaDatos[[#This Row],[3P I]]+CargaDatos[[#This Row],[2P I]]),"")</f>
        <v/>
      </c>
      <c r="AI149" s="7" t="str">
        <f>IFERROR((CargaDatos[[#This Row],[2P A]]+1.5*CargaDatos[[#This Row],[3P A]])/(CargaDatos[[#This Row],[2P I]]+CargaDatos[[#This Row],[3P I]]),"")</f>
        <v/>
      </c>
      <c r="AJ149" s="7" t="str">
        <f>IFERROR(CargaDatos[[#This Row],[Puntos]]/(2*(CargaDatos[[#This Row],[2P I]]+CargaDatos[[#This Row],[3P I]]+0.44*CargaDatos[[#This Row],[TL I]])),"")</f>
        <v/>
      </c>
      <c r="AK149" s="7" t="str">
        <f>IFERROR(CargaDatos[[#This Row],[TL A]]/(CargaDatos[[#This Row],[3P I]]+CargaDatos[[#This Row],[2P I]]),"")</f>
        <v/>
      </c>
    </row>
    <row r="150" spans="1:37" x14ac:dyDescent="0.2">
      <c r="A150" s="46"/>
      <c r="B150" s="3"/>
      <c r="C150" s="4"/>
      <c r="D150" s="4"/>
      <c r="E150" s="4"/>
      <c r="F150" s="4"/>
      <c r="G150" s="4"/>
      <c r="H150" s="4"/>
      <c r="I150" s="4"/>
      <c r="J150" s="4"/>
      <c r="K150" s="4"/>
      <c r="L150" s="4"/>
      <c r="M150" s="4"/>
      <c r="N150" s="4"/>
      <c r="O150" s="7" t="str">
        <f t="shared" si="10"/>
        <v/>
      </c>
      <c r="P150" s="4"/>
      <c r="Q150" s="4"/>
      <c r="R150" s="7" t="str">
        <f t="shared" si="11"/>
        <v/>
      </c>
      <c r="S150" s="4"/>
      <c r="T150" s="4"/>
      <c r="U150" s="7" t="str">
        <f t="shared" si="12"/>
        <v/>
      </c>
      <c r="V150" s="4"/>
      <c r="W150" s="4"/>
      <c r="X150" s="6">
        <f t="shared" si="13"/>
        <v>0</v>
      </c>
      <c r="Y150" s="4"/>
      <c r="Z150" s="4"/>
      <c r="AA150" s="4"/>
      <c r="AB150" s="4"/>
      <c r="AC150" s="4"/>
      <c r="AD150" s="4"/>
      <c r="AE150" s="4"/>
      <c r="AF150"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50" s="47">
        <f t="shared" si="14"/>
        <v>0</v>
      </c>
      <c r="AH150" s="7" t="str">
        <f>IFERROR(CargaDatos[[#This Row],[3P I]]/(CargaDatos[[#This Row],[3P I]]+CargaDatos[[#This Row],[2P I]]),"")</f>
        <v/>
      </c>
      <c r="AI150" s="7" t="str">
        <f>IFERROR((CargaDatos[[#This Row],[2P A]]+1.5*CargaDatos[[#This Row],[3P A]])/(CargaDatos[[#This Row],[2P I]]+CargaDatos[[#This Row],[3P I]]),"")</f>
        <v/>
      </c>
      <c r="AJ150" s="7" t="str">
        <f>IFERROR(CargaDatos[[#This Row],[Puntos]]/(2*(CargaDatos[[#This Row],[2P I]]+CargaDatos[[#This Row],[3P I]]+0.44*CargaDatos[[#This Row],[TL I]])),"")</f>
        <v/>
      </c>
      <c r="AK150" s="7" t="str">
        <f>IFERROR(CargaDatos[[#This Row],[TL A]]/(CargaDatos[[#This Row],[3P I]]+CargaDatos[[#This Row],[2P I]]),"")</f>
        <v/>
      </c>
    </row>
    <row r="151" spans="1:37" x14ac:dyDescent="0.2">
      <c r="A151" s="46"/>
      <c r="B151" s="3"/>
      <c r="C151" s="4"/>
      <c r="D151" s="4"/>
      <c r="E151" s="4"/>
      <c r="F151" s="4"/>
      <c r="G151" s="4"/>
      <c r="H151" s="4"/>
      <c r="I151" s="4"/>
      <c r="J151" s="4"/>
      <c r="K151" s="4"/>
      <c r="L151" s="4"/>
      <c r="M151" s="4"/>
      <c r="N151" s="4"/>
      <c r="O151" s="7" t="str">
        <f t="shared" si="10"/>
        <v/>
      </c>
      <c r="P151" s="4"/>
      <c r="Q151" s="4"/>
      <c r="R151" s="7" t="str">
        <f t="shared" si="11"/>
        <v/>
      </c>
      <c r="S151" s="4"/>
      <c r="T151" s="4"/>
      <c r="U151" s="7" t="str">
        <f t="shared" si="12"/>
        <v/>
      </c>
      <c r="V151" s="4"/>
      <c r="W151" s="4"/>
      <c r="X151" s="6">
        <f t="shared" si="13"/>
        <v>0</v>
      </c>
      <c r="Y151" s="4"/>
      <c r="Z151" s="4"/>
      <c r="AA151" s="4"/>
      <c r="AB151" s="4"/>
      <c r="AC151" s="4"/>
      <c r="AD151" s="4"/>
      <c r="AE151" s="4"/>
      <c r="AF151"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51" s="47">
        <f t="shared" si="14"/>
        <v>0</v>
      </c>
      <c r="AH151" s="7" t="str">
        <f>IFERROR(CargaDatos[[#This Row],[3P I]]/(CargaDatos[[#This Row],[3P I]]+CargaDatos[[#This Row],[2P I]]),"")</f>
        <v/>
      </c>
      <c r="AI151" s="7" t="str">
        <f>IFERROR((CargaDatos[[#This Row],[2P A]]+1.5*CargaDatos[[#This Row],[3P A]])/(CargaDatos[[#This Row],[2P I]]+CargaDatos[[#This Row],[3P I]]),"")</f>
        <v/>
      </c>
      <c r="AJ151" s="7" t="str">
        <f>IFERROR(CargaDatos[[#This Row],[Puntos]]/(2*(CargaDatos[[#This Row],[2P I]]+CargaDatos[[#This Row],[3P I]]+0.44*CargaDatos[[#This Row],[TL I]])),"")</f>
        <v/>
      </c>
      <c r="AK151" s="7" t="str">
        <f>IFERROR(CargaDatos[[#This Row],[TL A]]/(CargaDatos[[#This Row],[3P I]]+CargaDatos[[#This Row],[2P I]]),"")</f>
        <v/>
      </c>
    </row>
    <row r="152" spans="1:37" x14ac:dyDescent="0.2">
      <c r="A152" s="46"/>
      <c r="B152" s="3"/>
      <c r="C152" s="4"/>
      <c r="D152" s="4"/>
      <c r="E152" s="4"/>
      <c r="F152" s="4"/>
      <c r="G152" s="4"/>
      <c r="H152" s="4"/>
      <c r="I152" s="4"/>
      <c r="J152" s="4"/>
      <c r="K152" s="4"/>
      <c r="L152" s="4"/>
      <c r="M152" s="4"/>
      <c r="N152" s="4"/>
      <c r="O152" s="7" t="str">
        <f t="shared" si="10"/>
        <v/>
      </c>
      <c r="P152" s="4"/>
      <c r="Q152" s="4"/>
      <c r="R152" s="7" t="str">
        <f t="shared" si="11"/>
        <v/>
      </c>
      <c r="S152" s="4"/>
      <c r="T152" s="4"/>
      <c r="U152" s="7" t="str">
        <f t="shared" si="12"/>
        <v/>
      </c>
      <c r="V152" s="4"/>
      <c r="W152" s="4"/>
      <c r="X152" s="6">
        <f t="shared" si="13"/>
        <v>0</v>
      </c>
      <c r="Y152" s="4"/>
      <c r="Z152" s="4"/>
      <c r="AA152" s="4"/>
      <c r="AB152" s="4"/>
      <c r="AC152" s="4"/>
      <c r="AD152" s="4"/>
      <c r="AE152" s="4"/>
      <c r="AF152"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52" s="47">
        <f t="shared" si="14"/>
        <v>0</v>
      </c>
      <c r="AH152" s="7" t="str">
        <f>IFERROR(CargaDatos[[#This Row],[3P I]]/(CargaDatos[[#This Row],[3P I]]+CargaDatos[[#This Row],[2P I]]),"")</f>
        <v/>
      </c>
      <c r="AI152" s="7" t="str">
        <f>IFERROR((CargaDatos[[#This Row],[2P A]]+1.5*CargaDatos[[#This Row],[3P A]])/(CargaDatos[[#This Row],[2P I]]+CargaDatos[[#This Row],[3P I]]),"")</f>
        <v/>
      </c>
      <c r="AJ152" s="7" t="str">
        <f>IFERROR(CargaDatos[[#This Row],[Puntos]]/(2*(CargaDatos[[#This Row],[2P I]]+CargaDatos[[#This Row],[3P I]]+0.44*CargaDatos[[#This Row],[TL I]])),"")</f>
        <v/>
      </c>
      <c r="AK152" s="7" t="str">
        <f>IFERROR(CargaDatos[[#This Row],[TL A]]/(CargaDatos[[#This Row],[3P I]]+CargaDatos[[#This Row],[2P I]]),"")</f>
        <v/>
      </c>
    </row>
    <row r="153" spans="1:37" x14ac:dyDescent="0.2">
      <c r="A153" s="46"/>
      <c r="B153" s="3"/>
      <c r="C153" s="4"/>
      <c r="D153" s="4"/>
      <c r="E153" s="4"/>
      <c r="F153" s="4"/>
      <c r="G153" s="4"/>
      <c r="H153" s="4"/>
      <c r="I153" s="4"/>
      <c r="J153" s="4"/>
      <c r="K153" s="4"/>
      <c r="L153" s="4"/>
      <c r="M153" s="4"/>
      <c r="N153" s="4"/>
      <c r="O153" s="7" t="str">
        <f t="shared" si="10"/>
        <v/>
      </c>
      <c r="P153" s="4"/>
      <c r="Q153" s="4"/>
      <c r="R153" s="7" t="str">
        <f t="shared" si="11"/>
        <v/>
      </c>
      <c r="S153" s="4"/>
      <c r="T153" s="4"/>
      <c r="U153" s="7" t="str">
        <f t="shared" si="12"/>
        <v/>
      </c>
      <c r="V153" s="4"/>
      <c r="W153" s="4"/>
      <c r="X153" s="6">
        <f t="shared" si="13"/>
        <v>0</v>
      </c>
      <c r="Y153" s="4"/>
      <c r="Z153" s="4"/>
      <c r="AA153" s="4"/>
      <c r="AB153" s="4"/>
      <c r="AC153" s="4"/>
      <c r="AD153" s="4"/>
      <c r="AE153" s="4"/>
      <c r="AF153"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53" s="47">
        <f t="shared" si="14"/>
        <v>0</v>
      </c>
      <c r="AH153" s="7" t="str">
        <f>IFERROR(CargaDatos[[#This Row],[3P I]]/(CargaDatos[[#This Row],[3P I]]+CargaDatos[[#This Row],[2P I]]),"")</f>
        <v/>
      </c>
      <c r="AI153" s="7" t="str">
        <f>IFERROR((CargaDatos[[#This Row],[2P A]]+1.5*CargaDatos[[#This Row],[3P A]])/(CargaDatos[[#This Row],[2P I]]+CargaDatos[[#This Row],[3P I]]),"")</f>
        <v/>
      </c>
      <c r="AJ153" s="7" t="str">
        <f>IFERROR(CargaDatos[[#This Row],[Puntos]]/(2*(CargaDatos[[#This Row],[2P I]]+CargaDatos[[#This Row],[3P I]]+0.44*CargaDatos[[#This Row],[TL I]])),"")</f>
        <v/>
      </c>
      <c r="AK153" s="7" t="str">
        <f>IFERROR(CargaDatos[[#This Row],[TL A]]/(CargaDatos[[#This Row],[3P I]]+CargaDatos[[#This Row],[2P I]]),"")</f>
        <v/>
      </c>
    </row>
    <row r="154" spans="1:37" x14ac:dyDescent="0.2">
      <c r="A154" s="46"/>
      <c r="B154" s="3"/>
      <c r="C154" s="4"/>
      <c r="D154" s="4"/>
      <c r="E154" s="4"/>
      <c r="F154" s="4"/>
      <c r="G154" s="4"/>
      <c r="H154" s="4"/>
      <c r="I154" s="4"/>
      <c r="J154" s="4"/>
      <c r="K154" s="4"/>
      <c r="L154" s="4"/>
      <c r="M154" s="4"/>
      <c r="N154" s="4"/>
      <c r="O154" s="7" t="str">
        <f t="shared" si="10"/>
        <v/>
      </c>
      <c r="P154" s="4"/>
      <c r="Q154" s="4"/>
      <c r="R154" s="7" t="str">
        <f t="shared" si="11"/>
        <v/>
      </c>
      <c r="S154" s="4"/>
      <c r="T154" s="4"/>
      <c r="U154" s="7" t="str">
        <f t="shared" si="12"/>
        <v/>
      </c>
      <c r="V154" s="4"/>
      <c r="W154" s="4"/>
      <c r="X154" s="6">
        <f t="shared" si="13"/>
        <v>0</v>
      </c>
      <c r="Y154" s="4"/>
      <c r="Z154" s="4"/>
      <c r="AA154" s="4"/>
      <c r="AB154" s="4"/>
      <c r="AC154" s="4"/>
      <c r="AD154" s="4"/>
      <c r="AE154" s="4"/>
      <c r="AF154"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54" s="47">
        <f t="shared" si="14"/>
        <v>0</v>
      </c>
      <c r="AH154" s="7" t="str">
        <f>IFERROR(CargaDatos[[#This Row],[3P I]]/(CargaDatos[[#This Row],[3P I]]+CargaDatos[[#This Row],[2P I]]),"")</f>
        <v/>
      </c>
      <c r="AI154" s="7" t="str">
        <f>IFERROR((CargaDatos[[#This Row],[2P A]]+1.5*CargaDatos[[#This Row],[3P A]])/(CargaDatos[[#This Row],[2P I]]+CargaDatos[[#This Row],[3P I]]),"")</f>
        <v/>
      </c>
      <c r="AJ154" s="7" t="str">
        <f>IFERROR(CargaDatos[[#This Row],[Puntos]]/(2*(CargaDatos[[#This Row],[2P I]]+CargaDatos[[#This Row],[3P I]]+0.44*CargaDatos[[#This Row],[TL I]])),"")</f>
        <v/>
      </c>
      <c r="AK154" s="7" t="str">
        <f>IFERROR(CargaDatos[[#This Row],[TL A]]/(CargaDatos[[#This Row],[3P I]]+CargaDatos[[#This Row],[2P I]]),"")</f>
        <v/>
      </c>
    </row>
    <row r="155" spans="1:37" x14ac:dyDescent="0.2">
      <c r="A155" s="46"/>
      <c r="B155" s="3"/>
      <c r="C155" s="4"/>
      <c r="D155" s="4"/>
      <c r="E155" s="4"/>
      <c r="F155" s="4"/>
      <c r="G155" s="4"/>
      <c r="H155" s="4"/>
      <c r="I155" s="4"/>
      <c r="J155" s="4"/>
      <c r="K155" s="4"/>
      <c r="L155" s="4"/>
      <c r="M155" s="4"/>
      <c r="N155" s="4"/>
      <c r="O155" s="7" t="str">
        <f t="shared" si="10"/>
        <v/>
      </c>
      <c r="P155" s="4"/>
      <c r="Q155" s="4"/>
      <c r="R155" s="7" t="str">
        <f t="shared" si="11"/>
        <v/>
      </c>
      <c r="S155" s="4"/>
      <c r="T155" s="4"/>
      <c r="U155" s="7" t="str">
        <f t="shared" si="12"/>
        <v/>
      </c>
      <c r="V155" s="4"/>
      <c r="W155" s="4"/>
      <c r="X155" s="6">
        <f t="shared" si="13"/>
        <v>0</v>
      </c>
      <c r="Y155" s="4"/>
      <c r="Z155" s="4"/>
      <c r="AA155" s="4"/>
      <c r="AB155" s="4"/>
      <c r="AC155" s="4"/>
      <c r="AD155" s="4"/>
      <c r="AE155" s="4"/>
      <c r="AF155"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55" s="47">
        <f t="shared" si="14"/>
        <v>0</v>
      </c>
      <c r="AH155" s="7" t="str">
        <f>IFERROR(CargaDatos[[#This Row],[3P I]]/(CargaDatos[[#This Row],[3P I]]+CargaDatos[[#This Row],[2P I]]),"")</f>
        <v/>
      </c>
      <c r="AI155" s="7" t="str">
        <f>IFERROR((CargaDatos[[#This Row],[2P A]]+1.5*CargaDatos[[#This Row],[3P A]])/(CargaDatos[[#This Row],[2P I]]+CargaDatos[[#This Row],[3P I]]),"")</f>
        <v/>
      </c>
      <c r="AJ155" s="7" t="str">
        <f>IFERROR(CargaDatos[[#This Row],[Puntos]]/(2*(CargaDatos[[#This Row],[2P I]]+CargaDatos[[#This Row],[3P I]]+0.44*CargaDatos[[#This Row],[TL I]])),"")</f>
        <v/>
      </c>
      <c r="AK155" s="7" t="str">
        <f>IFERROR(CargaDatos[[#This Row],[TL A]]/(CargaDatos[[#This Row],[3P I]]+CargaDatos[[#This Row],[2P I]]),"")</f>
        <v/>
      </c>
    </row>
    <row r="156" spans="1:37" x14ac:dyDescent="0.2">
      <c r="A156" s="46"/>
      <c r="B156" s="3"/>
      <c r="C156" s="4"/>
      <c r="D156" s="4"/>
      <c r="E156" s="4"/>
      <c r="F156" s="4"/>
      <c r="G156" s="4"/>
      <c r="H156" s="4"/>
      <c r="I156" s="4"/>
      <c r="J156" s="4"/>
      <c r="K156" s="4"/>
      <c r="L156" s="4"/>
      <c r="M156" s="4"/>
      <c r="N156" s="4"/>
      <c r="O156" s="7" t="str">
        <f t="shared" si="10"/>
        <v/>
      </c>
      <c r="P156" s="4"/>
      <c r="Q156" s="4"/>
      <c r="R156" s="7" t="str">
        <f t="shared" si="11"/>
        <v/>
      </c>
      <c r="S156" s="4"/>
      <c r="T156" s="4"/>
      <c r="U156" s="7" t="str">
        <f t="shared" si="12"/>
        <v/>
      </c>
      <c r="V156" s="4"/>
      <c r="W156" s="4"/>
      <c r="X156" s="6">
        <f t="shared" si="13"/>
        <v>0</v>
      </c>
      <c r="Y156" s="4"/>
      <c r="Z156" s="4"/>
      <c r="AA156" s="4"/>
      <c r="AB156" s="4"/>
      <c r="AC156" s="4"/>
      <c r="AD156" s="4"/>
      <c r="AE156" s="4"/>
      <c r="AF156"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56" s="47">
        <f t="shared" si="14"/>
        <v>0</v>
      </c>
      <c r="AH156" s="7" t="str">
        <f>IFERROR(CargaDatos[[#This Row],[3P I]]/(CargaDatos[[#This Row],[3P I]]+CargaDatos[[#This Row],[2P I]]),"")</f>
        <v/>
      </c>
      <c r="AI156" s="7" t="str">
        <f>IFERROR((CargaDatos[[#This Row],[2P A]]+1.5*CargaDatos[[#This Row],[3P A]])/(CargaDatos[[#This Row],[2P I]]+CargaDatos[[#This Row],[3P I]]),"")</f>
        <v/>
      </c>
      <c r="AJ156" s="7" t="str">
        <f>IFERROR(CargaDatos[[#This Row],[Puntos]]/(2*(CargaDatos[[#This Row],[2P I]]+CargaDatos[[#This Row],[3P I]]+0.44*CargaDatos[[#This Row],[TL I]])),"")</f>
        <v/>
      </c>
      <c r="AK156" s="7" t="str">
        <f>IFERROR(CargaDatos[[#This Row],[TL A]]/(CargaDatos[[#This Row],[3P I]]+CargaDatos[[#This Row],[2P I]]),"")</f>
        <v/>
      </c>
    </row>
    <row r="157" spans="1:37" x14ac:dyDescent="0.2">
      <c r="A157" s="46"/>
      <c r="B157" s="3"/>
      <c r="C157" s="4"/>
      <c r="D157" s="4"/>
      <c r="E157" s="4"/>
      <c r="F157" s="4"/>
      <c r="G157" s="4"/>
      <c r="H157" s="4"/>
      <c r="I157" s="4"/>
      <c r="J157" s="4"/>
      <c r="K157" s="4"/>
      <c r="L157" s="4"/>
      <c r="M157" s="4"/>
      <c r="N157" s="4"/>
      <c r="O157" s="7" t="str">
        <f t="shared" si="10"/>
        <v/>
      </c>
      <c r="P157" s="4"/>
      <c r="Q157" s="4"/>
      <c r="R157" s="7" t="str">
        <f t="shared" si="11"/>
        <v/>
      </c>
      <c r="S157" s="4"/>
      <c r="T157" s="4"/>
      <c r="U157" s="7" t="str">
        <f t="shared" si="12"/>
        <v/>
      </c>
      <c r="V157" s="4"/>
      <c r="W157" s="4"/>
      <c r="X157" s="6">
        <f t="shared" si="13"/>
        <v>0</v>
      </c>
      <c r="Y157" s="4"/>
      <c r="Z157" s="4"/>
      <c r="AA157" s="4"/>
      <c r="AB157" s="4"/>
      <c r="AC157" s="4"/>
      <c r="AD157" s="4"/>
      <c r="AE157" s="4"/>
      <c r="AF157"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57" s="47">
        <f t="shared" si="14"/>
        <v>0</v>
      </c>
      <c r="AH157" s="7" t="str">
        <f>IFERROR(CargaDatos[[#This Row],[3P I]]/(CargaDatos[[#This Row],[3P I]]+CargaDatos[[#This Row],[2P I]]),"")</f>
        <v/>
      </c>
      <c r="AI157" s="7" t="str">
        <f>IFERROR((CargaDatos[[#This Row],[2P A]]+1.5*CargaDatos[[#This Row],[3P A]])/(CargaDatos[[#This Row],[2P I]]+CargaDatos[[#This Row],[3P I]]),"")</f>
        <v/>
      </c>
      <c r="AJ157" s="7" t="str">
        <f>IFERROR(CargaDatos[[#This Row],[Puntos]]/(2*(CargaDatos[[#This Row],[2P I]]+CargaDatos[[#This Row],[3P I]]+0.44*CargaDatos[[#This Row],[TL I]])),"")</f>
        <v/>
      </c>
      <c r="AK157" s="7" t="str">
        <f>IFERROR(CargaDatos[[#This Row],[TL A]]/(CargaDatos[[#This Row],[3P I]]+CargaDatos[[#This Row],[2P I]]),"")</f>
        <v/>
      </c>
    </row>
    <row r="158" spans="1:37" x14ac:dyDescent="0.2">
      <c r="A158" s="46"/>
      <c r="B158" s="3"/>
      <c r="C158" s="4"/>
      <c r="D158" s="4"/>
      <c r="E158" s="4"/>
      <c r="F158" s="4"/>
      <c r="G158" s="4"/>
      <c r="H158" s="4"/>
      <c r="I158" s="4"/>
      <c r="J158" s="4"/>
      <c r="K158" s="4"/>
      <c r="L158" s="4"/>
      <c r="M158" s="4"/>
      <c r="N158" s="4"/>
      <c r="O158" s="7" t="str">
        <f t="shared" si="10"/>
        <v/>
      </c>
      <c r="P158" s="4"/>
      <c r="Q158" s="4"/>
      <c r="R158" s="7" t="str">
        <f t="shared" si="11"/>
        <v/>
      </c>
      <c r="S158" s="4"/>
      <c r="T158" s="4"/>
      <c r="U158" s="7" t="str">
        <f t="shared" si="12"/>
        <v/>
      </c>
      <c r="V158" s="4"/>
      <c r="W158" s="4"/>
      <c r="X158" s="6">
        <f t="shared" si="13"/>
        <v>0</v>
      </c>
      <c r="Y158" s="4"/>
      <c r="Z158" s="4"/>
      <c r="AA158" s="4"/>
      <c r="AB158" s="4"/>
      <c r="AC158" s="4"/>
      <c r="AD158" s="4"/>
      <c r="AE158" s="4"/>
      <c r="AF158"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58" s="47">
        <f t="shared" si="14"/>
        <v>0</v>
      </c>
      <c r="AH158" s="7" t="str">
        <f>IFERROR(CargaDatos[[#This Row],[3P I]]/(CargaDatos[[#This Row],[3P I]]+CargaDatos[[#This Row],[2P I]]),"")</f>
        <v/>
      </c>
      <c r="AI158" s="7" t="str">
        <f>IFERROR((CargaDatos[[#This Row],[2P A]]+1.5*CargaDatos[[#This Row],[3P A]])/(CargaDatos[[#This Row],[2P I]]+CargaDatos[[#This Row],[3P I]]),"")</f>
        <v/>
      </c>
      <c r="AJ158" s="7" t="str">
        <f>IFERROR(CargaDatos[[#This Row],[Puntos]]/(2*(CargaDatos[[#This Row],[2P I]]+CargaDatos[[#This Row],[3P I]]+0.44*CargaDatos[[#This Row],[TL I]])),"")</f>
        <v/>
      </c>
      <c r="AK158" s="7" t="str">
        <f>IFERROR(CargaDatos[[#This Row],[TL A]]/(CargaDatos[[#This Row],[3P I]]+CargaDatos[[#This Row],[2P I]]),"")</f>
        <v/>
      </c>
    </row>
    <row r="159" spans="1:37" x14ac:dyDescent="0.2">
      <c r="A159" s="46"/>
      <c r="B159" s="3"/>
      <c r="C159" s="4"/>
      <c r="D159" s="4"/>
      <c r="E159" s="4"/>
      <c r="F159" s="4"/>
      <c r="G159" s="4"/>
      <c r="H159" s="4"/>
      <c r="I159" s="4"/>
      <c r="J159" s="4"/>
      <c r="K159" s="4"/>
      <c r="L159" s="4"/>
      <c r="M159" s="4"/>
      <c r="N159" s="4"/>
      <c r="O159" s="7" t="str">
        <f t="shared" si="10"/>
        <v/>
      </c>
      <c r="P159" s="4"/>
      <c r="Q159" s="4"/>
      <c r="R159" s="7" t="str">
        <f t="shared" si="11"/>
        <v/>
      </c>
      <c r="S159" s="4"/>
      <c r="T159" s="4"/>
      <c r="U159" s="7" t="str">
        <f t="shared" si="12"/>
        <v/>
      </c>
      <c r="V159" s="4"/>
      <c r="W159" s="4"/>
      <c r="X159" s="6">
        <f t="shared" si="13"/>
        <v>0</v>
      </c>
      <c r="Y159" s="4"/>
      <c r="Z159" s="4"/>
      <c r="AA159" s="4"/>
      <c r="AB159" s="4"/>
      <c r="AC159" s="4"/>
      <c r="AD159" s="4"/>
      <c r="AE159" s="4"/>
      <c r="AF159"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59" s="47">
        <f t="shared" si="14"/>
        <v>0</v>
      </c>
      <c r="AH159" s="7" t="str">
        <f>IFERROR(CargaDatos[[#This Row],[3P I]]/(CargaDatos[[#This Row],[3P I]]+CargaDatos[[#This Row],[2P I]]),"")</f>
        <v/>
      </c>
      <c r="AI159" s="7" t="str">
        <f>IFERROR((CargaDatos[[#This Row],[2P A]]+1.5*CargaDatos[[#This Row],[3P A]])/(CargaDatos[[#This Row],[2P I]]+CargaDatos[[#This Row],[3P I]]),"")</f>
        <v/>
      </c>
      <c r="AJ159" s="7" t="str">
        <f>IFERROR(CargaDatos[[#This Row],[Puntos]]/(2*(CargaDatos[[#This Row],[2P I]]+CargaDatos[[#This Row],[3P I]]+0.44*CargaDatos[[#This Row],[TL I]])),"")</f>
        <v/>
      </c>
      <c r="AK159" s="7" t="str">
        <f>IFERROR(CargaDatos[[#This Row],[TL A]]/(CargaDatos[[#This Row],[3P I]]+CargaDatos[[#This Row],[2P I]]),"")</f>
        <v/>
      </c>
    </row>
    <row r="160" spans="1:37" x14ac:dyDescent="0.2">
      <c r="A160" s="46"/>
      <c r="B160" s="3"/>
      <c r="C160" s="4"/>
      <c r="D160" s="4"/>
      <c r="E160" s="4"/>
      <c r="F160" s="4"/>
      <c r="G160" s="4"/>
      <c r="H160" s="4"/>
      <c r="I160" s="4"/>
      <c r="J160" s="4"/>
      <c r="K160" s="4"/>
      <c r="L160" s="4"/>
      <c r="M160" s="4"/>
      <c r="N160" s="4"/>
      <c r="O160" s="7" t="str">
        <f t="shared" si="10"/>
        <v/>
      </c>
      <c r="P160" s="4"/>
      <c r="Q160" s="4"/>
      <c r="R160" s="7" t="str">
        <f t="shared" si="11"/>
        <v/>
      </c>
      <c r="S160" s="4"/>
      <c r="T160" s="4"/>
      <c r="U160" s="7" t="str">
        <f t="shared" si="12"/>
        <v/>
      </c>
      <c r="V160" s="4"/>
      <c r="W160" s="4"/>
      <c r="X160" s="6">
        <f t="shared" si="13"/>
        <v>0</v>
      </c>
      <c r="Y160" s="4"/>
      <c r="Z160" s="4"/>
      <c r="AA160" s="4"/>
      <c r="AB160" s="4"/>
      <c r="AC160" s="4"/>
      <c r="AD160" s="4"/>
      <c r="AE160" s="4"/>
      <c r="AF160"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60" s="47">
        <f t="shared" si="14"/>
        <v>0</v>
      </c>
      <c r="AH160" s="7" t="str">
        <f>IFERROR(CargaDatos[[#This Row],[3P I]]/(CargaDatos[[#This Row],[3P I]]+CargaDatos[[#This Row],[2P I]]),"")</f>
        <v/>
      </c>
      <c r="AI160" s="7" t="str">
        <f>IFERROR((CargaDatos[[#This Row],[2P A]]+1.5*CargaDatos[[#This Row],[3P A]])/(CargaDatos[[#This Row],[2P I]]+CargaDatos[[#This Row],[3P I]]),"")</f>
        <v/>
      </c>
      <c r="AJ160" s="7" t="str">
        <f>IFERROR(CargaDatos[[#This Row],[Puntos]]/(2*(CargaDatos[[#This Row],[2P I]]+CargaDatos[[#This Row],[3P I]]+0.44*CargaDatos[[#This Row],[TL I]])),"")</f>
        <v/>
      </c>
      <c r="AK160" s="7" t="str">
        <f>IFERROR(CargaDatos[[#This Row],[TL A]]/(CargaDatos[[#This Row],[3P I]]+CargaDatos[[#This Row],[2P I]]),"")</f>
        <v/>
      </c>
    </row>
    <row r="161" spans="1:37" x14ac:dyDescent="0.2">
      <c r="A161" s="46"/>
      <c r="B161" s="3"/>
      <c r="C161" s="4"/>
      <c r="D161" s="4"/>
      <c r="E161" s="4"/>
      <c r="F161" s="4"/>
      <c r="G161" s="4"/>
      <c r="H161" s="4"/>
      <c r="I161" s="4"/>
      <c r="J161" s="4"/>
      <c r="K161" s="4"/>
      <c r="L161" s="4"/>
      <c r="M161" s="4"/>
      <c r="N161" s="4"/>
      <c r="O161" s="7" t="str">
        <f t="shared" si="10"/>
        <v/>
      </c>
      <c r="P161" s="4"/>
      <c r="Q161" s="4"/>
      <c r="R161" s="7" t="str">
        <f t="shared" si="11"/>
        <v/>
      </c>
      <c r="S161" s="4"/>
      <c r="T161" s="4"/>
      <c r="U161" s="7" t="str">
        <f t="shared" si="12"/>
        <v/>
      </c>
      <c r="V161" s="4"/>
      <c r="W161" s="4"/>
      <c r="X161" s="6">
        <f t="shared" si="13"/>
        <v>0</v>
      </c>
      <c r="Y161" s="4"/>
      <c r="Z161" s="4"/>
      <c r="AA161" s="4"/>
      <c r="AB161" s="4"/>
      <c r="AC161" s="4"/>
      <c r="AD161" s="4"/>
      <c r="AE161" s="4"/>
      <c r="AF161"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61" s="47">
        <f t="shared" si="14"/>
        <v>0</v>
      </c>
      <c r="AH161" s="7" t="str">
        <f>IFERROR(CargaDatos[[#This Row],[3P I]]/(CargaDatos[[#This Row],[3P I]]+CargaDatos[[#This Row],[2P I]]),"")</f>
        <v/>
      </c>
      <c r="AI161" s="7" t="str">
        <f>IFERROR((CargaDatos[[#This Row],[2P A]]+1.5*CargaDatos[[#This Row],[3P A]])/(CargaDatos[[#This Row],[2P I]]+CargaDatos[[#This Row],[3P I]]),"")</f>
        <v/>
      </c>
      <c r="AJ161" s="7" t="str">
        <f>IFERROR(CargaDatos[[#This Row],[Puntos]]/(2*(CargaDatos[[#This Row],[2P I]]+CargaDatos[[#This Row],[3P I]]+0.44*CargaDatos[[#This Row],[TL I]])),"")</f>
        <v/>
      </c>
      <c r="AK161" s="7" t="str">
        <f>IFERROR(CargaDatos[[#This Row],[TL A]]/(CargaDatos[[#This Row],[3P I]]+CargaDatos[[#This Row],[2P I]]),"")</f>
        <v/>
      </c>
    </row>
    <row r="162" spans="1:37" x14ac:dyDescent="0.2">
      <c r="A162" s="46"/>
      <c r="B162" s="3"/>
      <c r="C162" s="4"/>
      <c r="D162" s="4"/>
      <c r="E162" s="4"/>
      <c r="F162" s="4"/>
      <c r="G162" s="4"/>
      <c r="H162" s="4"/>
      <c r="I162" s="4"/>
      <c r="J162" s="4"/>
      <c r="K162" s="4"/>
      <c r="L162" s="4"/>
      <c r="M162" s="4"/>
      <c r="N162" s="4"/>
      <c r="O162" s="7" t="str">
        <f t="shared" si="10"/>
        <v/>
      </c>
      <c r="P162" s="4"/>
      <c r="Q162" s="4"/>
      <c r="R162" s="7" t="str">
        <f t="shared" si="11"/>
        <v/>
      </c>
      <c r="S162" s="4"/>
      <c r="T162" s="4"/>
      <c r="U162" s="7" t="str">
        <f t="shared" si="12"/>
        <v/>
      </c>
      <c r="V162" s="4"/>
      <c r="W162" s="4"/>
      <c r="X162" s="6">
        <f t="shared" si="13"/>
        <v>0</v>
      </c>
      <c r="Y162" s="4"/>
      <c r="Z162" s="4"/>
      <c r="AA162" s="4"/>
      <c r="AB162" s="4"/>
      <c r="AC162" s="4"/>
      <c r="AD162" s="4"/>
      <c r="AE162" s="4"/>
      <c r="AF162"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62" s="47">
        <f t="shared" si="14"/>
        <v>0</v>
      </c>
      <c r="AH162" s="7" t="str">
        <f>IFERROR(CargaDatos[[#This Row],[3P I]]/(CargaDatos[[#This Row],[3P I]]+CargaDatos[[#This Row],[2P I]]),"")</f>
        <v/>
      </c>
      <c r="AI162" s="7" t="str">
        <f>IFERROR((CargaDatos[[#This Row],[2P A]]+1.5*CargaDatos[[#This Row],[3P A]])/(CargaDatos[[#This Row],[2P I]]+CargaDatos[[#This Row],[3P I]]),"")</f>
        <v/>
      </c>
      <c r="AJ162" s="7" t="str">
        <f>IFERROR(CargaDatos[[#This Row],[Puntos]]/(2*(CargaDatos[[#This Row],[2P I]]+CargaDatos[[#This Row],[3P I]]+0.44*CargaDatos[[#This Row],[TL I]])),"")</f>
        <v/>
      </c>
      <c r="AK162" s="7" t="str">
        <f>IFERROR(CargaDatos[[#This Row],[TL A]]/(CargaDatos[[#This Row],[3P I]]+CargaDatos[[#This Row],[2P I]]),"")</f>
        <v/>
      </c>
    </row>
    <row r="163" spans="1:37" x14ac:dyDescent="0.2">
      <c r="A163" s="46"/>
      <c r="B163" s="3"/>
      <c r="C163" s="4"/>
      <c r="D163" s="4"/>
      <c r="E163" s="4"/>
      <c r="F163" s="4"/>
      <c r="G163" s="4"/>
      <c r="H163" s="4"/>
      <c r="I163" s="4"/>
      <c r="J163" s="4"/>
      <c r="K163" s="4"/>
      <c r="L163" s="4"/>
      <c r="M163" s="4"/>
      <c r="N163" s="4"/>
      <c r="O163" s="7" t="str">
        <f t="shared" si="10"/>
        <v/>
      </c>
      <c r="P163" s="4"/>
      <c r="Q163" s="4"/>
      <c r="R163" s="7" t="str">
        <f t="shared" si="11"/>
        <v/>
      </c>
      <c r="S163" s="4"/>
      <c r="T163" s="4"/>
      <c r="U163" s="7" t="str">
        <f t="shared" si="12"/>
        <v/>
      </c>
      <c r="V163" s="4"/>
      <c r="W163" s="4"/>
      <c r="X163" s="6">
        <f t="shared" si="13"/>
        <v>0</v>
      </c>
      <c r="Y163" s="4"/>
      <c r="Z163" s="4"/>
      <c r="AA163" s="4"/>
      <c r="AB163" s="4"/>
      <c r="AC163" s="4"/>
      <c r="AD163" s="4"/>
      <c r="AE163" s="4"/>
      <c r="AF163"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63" s="47">
        <f t="shared" si="14"/>
        <v>0</v>
      </c>
      <c r="AH163" s="7" t="str">
        <f>IFERROR(CargaDatos[[#This Row],[3P I]]/(CargaDatos[[#This Row],[3P I]]+CargaDatos[[#This Row],[2P I]]),"")</f>
        <v/>
      </c>
      <c r="AI163" s="7" t="str">
        <f>IFERROR((CargaDatos[[#This Row],[2P A]]+1.5*CargaDatos[[#This Row],[3P A]])/(CargaDatos[[#This Row],[2P I]]+CargaDatos[[#This Row],[3P I]]),"")</f>
        <v/>
      </c>
      <c r="AJ163" s="7" t="str">
        <f>IFERROR(CargaDatos[[#This Row],[Puntos]]/(2*(CargaDatos[[#This Row],[2P I]]+CargaDatos[[#This Row],[3P I]]+0.44*CargaDatos[[#This Row],[TL I]])),"")</f>
        <v/>
      </c>
      <c r="AK163" s="7" t="str">
        <f>IFERROR(CargaDatos[[#This Row],[TL A]]/(CargaDatos[[#This Row],[3P I]]+CargaDatos[[#This Row],[2P I]]),"")</f>
        <v/>
      </c>
    </row>
    <row r="164" spans="1:37" x14ac:dyDescent="0.2">
      <c r="A164" s="46"/>
      <c r="B164" s="3"/>
      <c r="C164" s="4"/>
      <c r="D164" s="4"/>
      <c r="E164" s="4"/>
      <c r="F164" s="4"/>
      <c r="G164" s="4"/>
      <c r="H164" s="4"/>
      <c r="I164" s="4"/>
      <c r="J164" s="4"/>
      <c r="K164" s="4"/>
      <c r="L164" s="4"/>
      <c r="M164" s="4"/>
      <c r="N164" s="4"/>
      <c r="O164" s="7" t="str">
        <f t="shared" si="10"/>
        <v/>
      </c>
      <c r="P164" s="4"/>
      <c r="Q164" s="4"/>
      <c r="R164" s="7" t="str">
        <f t="shared" si="11"/>
        <v/>
      </c>
      <c r="S164" s="4"/>
      <c r="T164" s="4"/>
      <c r="U164" s="7" t="str">
        <f t="shared" si="12"/>
        <v/>
      </c>
      <c r="V164" s="4"/>
      <c r="W164" s="4"/>
      <c r="X164" s="6">
        <f t="shared" si="13"/>
        <v>0</v>
      </c>
      <c r="Y164" s="4"/>
      <c r="Z164" s="4"/>
      <c r="AA164" s="4"/>
      <c r="AB164" s="4"/>
      <c r="AC164" s="4"/>
      <c r="AD164" s="4"/>
      <c r="AE164" s="4"/>
      <c r="AF164"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64" s="47">
        <f t="shared" si="14"/>
        <v>0</v>
      </c>
      <c r="AH164" s="7" t="str">
        <f>IFERROR(CargaDatos[[#This Row],[3P I]]/(CargaDatos[[#This Row],[3P I]]+CargaDatos[[#This Row],[2P I]]),"")</f>
        <v/>
      </c>
      <c r="AI164" s="7" t="str">
        <f>IFERROR((CargaDatos[[#This Row],[2P A]]+1.5*CargaDatos[[#This Row],[3P A]])/(CargaDatos[[#This Row],[2P I]]+CargaDatos[[#This Row],[3P I]]),"")</f>
        <v/>
      </c>
      <c r="AJ164" s="7" t="str">
        <f>IFERROR(CargaDatos[[#This Row],[Puntos]]/(2*(CargaDatos[[#This Row],[2P I]]+CargaDatos[[#This Row],[3P I]]+0.44*CargaDatos[[#This Row],[TL I]])),"")</f>
        <v/>
      </c>
      <c r="AK164" s="7" t="str">
        <f>IFERROR(CargaDatos[[#This Row],[TL A]]/(CargaDatos[[#This Row],[3P I]]+CargaDatos[[#This Row],[2P I]]),"")</f>
        <v/>
      </c>
    </row>
    <row r="165" spans="1:37" x14ac:dyDescent="0.2">
      <c r="A165" s="46"/>
      <c r="B165" s="3"/>
      <c r="C165" s="4"/>
      <c r="D165" s="4"/>
      <c r="E165" s="4"/>
      <c r="F165" s="4"/>
      <c r="G165" s="4"/>
      <c r="H165" s="4"/>
      <c r="I165" s="4"/>
      <c r="J165" s="4"/>
      <c r="K165" s="4"/>
      <c r="L165" s="4"/>
      <c r="M165" s="4"/>
      <c r="N165" s="4"/>
      <c r="O165" s="7" t="str">
        <f t="shared" si="10"/>
        <v/>
      </c>
      <c r="P165" s="4"/>
      <c r="Q165" s="4"/>
      <c r="R165" s="7" t="str">
        <f t="shared" si="11"/>
        <v/>
      </c>
      <c r="S165" s="4"/>
      <c r="T165" s="4"/>
      <c r="U165" s="7" t="str">
        <f t="shared" si="12"/>
        <v/>
      </c>
      <c r="V165" s="4"/>
      <c r="W165" s="4"/>
      <c r="X165" s="6">
        <f t="shared" si="13"/>
        <v>0</v>
      </c>
      <c r="Y165" s="4"/>
      <c r="Z165" s="4"/>
      <c r="AA165" s="4"/>
      <c r="AB165" s="4"/>
      <c r="AC165" s="4"/>
      <c r="AD165" s="4"/>
      <c r="AE165" s="4"/>
      <c r="AF165"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65" s="47">
        <f t="shared" si="14"/>
        <v>0</v>
      </c>
      <c r="AH165" s="7" t="str">
        <f>IFERROR(CargaDatos[[#This Row],[3P I]]/(CargaDatos[[#This Row],[3P I]]+CargaDatos[[#This Row],[2P I]]),"")</f>
        <v/>
      </c>
      <c r="AI165" s="7" t="str">
        <f>IFERROR((CargaDatos[[#This Row],[2P A]]+1.5*CargaDatos[[#This Row],[3P A]])/(CargaDatos[[#This Row],[2P I]]+CargaDatos[[#This Row],[3P I]]),"")</f>
        <v/>
      </c>
      <c r="AJ165" s="7" t="str">
        <f>IFERROR(CargaDatos[[#This Row],[Puntos]]/(2*(CargaDatos[[#This Row],[2P I]]+CargaDatos[[#This Row],[3P I]]+0.44*CargaDatos[[#This Row],[TL I]])),"")</f>
        <v/>
      </c>
      <c r="AK165" s="7" t="str">
        <f>IFERROR(CargaDatos[[#This Row],[TL A]]/(CargaDatos[[#This Row],[3P I]]+CargaDatos[[#This Row],[2P I]]),"")</f>
        <v/>
      </c>
    </row>
    <row r="166" spans="1:37" x14ac:dyDescent="0.2">
      <c r="A166" s="46"/>
      <c r="B166" s="3"/>
      <c r="C166" s="4"/>
      <c r="D166" s="4"/>
      <c r="E166" s="4"/>
      <c r="F166" s="4"/>
      <c r="G166" s="4"/>
      <c r="H166" s="4"/>
      <c r="I166" s="4"/>
      <c r="J166" s="4"/>
      <c r="K166" s="4"/>
      <c r="L166" s="4"/>
      <c r="M166" s="4"/>
      <c r="N166" s="4"/>
      <c r="O166" s="7" t="str">
        <f t="shared" si="10"/>
        <v/>
      </c>
      <c r="P166" s="4"/>
      <c r="Q166" s="4"/>
      <c r="R166" s="7" t="str">
        <f t="shared" si="11"/>
        <v/>
      </c>
      <c r="S166" s="4"/>
      <c r="T166" s="4"/>
      <c r="U166" s="7" t="str">
        <f t="shared" si="12"/>
        <v/>
      </c>
      <c r="V166" s="4"/>
      <c r="W166" s="4"/>
      <c r="X166" s="6">
        <f t="shared" si="13"/>
        <v>0</v>
      </c>
      <c r="Y166" s="4"/>
      <c r="Z166" s="4"/>
      <c r="AA166" s="4"/>
      <c r="AB166" s="4"/>
      <c r="AC166" s="4"/>
      <c r="AD166" s="4"/>
      <c r="AE166" s="4"/>
      <c r="AF166"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66" s="47">
        <f t="shared" si="14"/>
        <v>0</v>
      </c>
      <c r="AH166" s="7" t="str">
        <f>IFERROR(CargaDatos[[#This Row],[3P I]]/(CargaDatos[[#This Row],[3P I]]+CargaDatos[[#This Row],[2P I]]),"")</f>
        <v/>
      </c>
      <c r="AI166" s="7" t="str">
        <f>IFERROR((CargaDatos[[#This Row],[2P A]]+1.5*CargaDatos[[#This Row],[3P A]])/(CargaDatos[[#This Row],[2P I]]+CargaDatos[[#This Row],[3P I]]),"")</f>
        <v/>
      </c>
      <c r="AJ166" s="7" t="str">
        <f>IFERROR(CargaDatos[[#This Row],[Puntos]]/(2*(CargaDatos[[#This Row],[2P I]]+CargaDatos[[#This Row],[3P I]]+0.44*CargaDatos[[#This Row],[TL I]])),"")</f>
        <v/>
      </c>
      <c r="AK166" s="7" t="str">
        <f>IFERROR(CargaDatos[[#This Row],[TL A]]/(CargaDatos[[#This Row],[3P I]]+CargaDatos[[#This Row],[2P I]]),"")</f>
        <v/>
      </c>
    </row>
    <row r="167" spans="1:37" x14ac:dyDescent="0.2">
      <c r="A167" s="46"/>
      <c r="B167" s="3"/>
      <c r="C167" s="4"/>
      <c r="D167" s="4"/>
      <c r="E167" s="4"/>
      <c r="F167" s="4"/>
      <c r="G167" s="4"/>
      <c r="H167" s="4"/>
      <c r="I167" s="4"/>
      <c r="J167" s="4"/>
      <c r="K167" s="4"/>
      <c r="L167" s="4"/>
      <c r="M167" s="4"/>
      <c r="N167" s="4"/>
      <c r="O167" s="7" t="str">
        <f t="shared" si="10"/>
        <v/>
      </c>
      <c r="P167" s="4"/>
      <c r="Q167" s="4"/>
      <c r="R167" s="7" t="str">
        <f t="shared" si="11"/>
        <v/>
      </c>
      <c r="S167" s="4"/>
      <c r="T167" s="4"/>
      <c r="U167" s="7" t="str">
        <f t="shared" si="12"/>
        <v/>
      </c>
      <c r="V167" s="4"/>
      <c r="W167" s="4"/>
      <c r="X167" s="6">
        <f t="shared" si="13"/>
        <v>0</v>
      </c>
      <c r="Y167" s="4"/>
      <c r="Z167" s="4"/>
      <c r="AA167" s="4"/>
      <c r="AB167" s="4"/>
      <c r="AC167" s="4"/>
      <c r="AD167" s="4"/>
      <c r="AE167" s="4"/>
      <c r="AF167"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67" s="47">
        <f t="shared" si="14"/>
        <v>0</v>
      </c>
      <c r="AH167" s="7" t="str">
        <f>IFERROR(CargaDatos[[#This Row],[3P I]]/(CargaDatos[[#This Row],[3P I]]+CargaDatos[[#This Row],[2P I]]),"")</f>
        <v/>
      </c>
      <c r="AI167" s="7" t="str">
        <f>IFERROR((CargaDatos[[#This Row],[2P A]]+1.5*CargaDatos[[#This Row],[3P A]])/(CargaDatos[[#This Row],[2P I]]+CargaDatos[[#This Row],[3P I]]),"")</f>
        <v/>
      </c>
      <c r="AJ167" s="7" t="str">
        <f>IFERROR(CargaDatos[[#This Row],[Puntos]]/(2*(CargaDatos[[#This Row],[2P I]]+CargaDatos[[#This Row],[3P I]]+0.44*CargaDatos[[#This Row],[TL I]])),"")</f>
        <v/>
      </c>
      <c r="AK167" s="7" t="str">
        <f>IFERROR(CargaDatos[[#This Row],[TL A]]/(CargaDatos[[#This Row],[3P I]]+CargaDatos[[#This Row],[2P I]]),"")</f>
        <v/>
      </c>
    </row>
    <row r="168" spans="1:37" x14ac:dyDescent="0.2">
      <c r="A168" s="46"/>
      <c r="B168" s="3"/>
      <c r="C168" s="4"/>
      <c r="D168" s="4"/>
      <c r="E168" s="4"/>
      <c r="F168" s="4"/>
      <c r="G168" s="4"/>
      <c r="H168" s="4"/>
      <c r="I168" s="4"/>
      <c r="J168" s="4"/>
      <c r="K168" s="4"/>
      <c r="L168" s="4"/>
      <c r="M168" s="4"/>
      <c r="N168" s="4"/>
      <c r="O168" s="7" t="str">
        <f t="shared" si="10"/>
        <v/>
      </c>
      <c r="P168" s="4"/>
      <c r="Q168" s="4"/>
      <c r="R168" s="7" t="str">
        <f t="shared" si="11"/>
        <v/>
      </c>
      <c r="S168" s="4"/>
      <c r="T168" s="4"/>
      <c r="U168" s="7" t="str">
        <f t="shared" si="12"/>
        <v/>
      </c>
      <c r="V168" s="4"/>
      <c r="W168" s="4"/>
      <c r="X168" s="6">
        <f t="shared" si="13"/>
        <v>0</v>
      </c>
      <c r="Y168" s="4"/>
      <c r="Z168" s="4"/>
      <c r="AA168" s="4"/>
      <c r="AB168" s="4"/>
      <c r="AC168" s="4"/>
      <c r="AD168" s="4"/>
      <c r="AE168" s="4"/>
      <c r="AF168"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68" s="47">
        <f t="shared" si="14"/>
        <v>0</v>
      </c>
      <c r="AH168" s="7" t="str">
        <f>IFERROR(CargaDatos[[#This Row],[3P I]]/(CargaDatos[[#This Row],[3P I]]+CargaDatos[[#This Row],[2P I]]),"")</f>
        <v/>
      </c>
      <c r="AI168" s="7" t="str">
        <f>IFERROR((CargaDatos[[#This Row],[2P A]]+1.5*CargaDatos[[#This Row],[3P A]])/(CargaDatos[[#This Row],[2P I]]+CargaDatos[[#This Row],[3P I]]),"")</f>
        <v/>
      </c>
      <c r="AJ168" s="7" t="str">
        <f>IFERROR(CargaDatos[[#This Row],[Puntos]]/(2*(CargaDatos[[#This Row],[2P I]]+CargaDatos[[#This Row],[3P I]]+0.44*CargaDatos[[#This Row],[TL I]])),"")</f>
        <v/>
      </c>
      <c r="AK168" s="7" t="str">
        <f>IFERROR(CargaDatos[[#This Row],[TL A]]/(CargaDatos[[#This Row],[3P I]]+CargaDatos[[#This Row],[2P I]]),"")</f>
        <v/>
      </c>
    </row>
    <row r="169" spans="1:37" x14ac:dyDescent="0.2">
      <c r="A169" s="46"/>
      <c r="B169" s="3"/>
      <c r="C169" s="4"/>
      <c r="D169" s="4"/>
      <c r="E169" s="4"/>
      <c r="F169" s="4"/>
      <c r="G169" s="4"/>
      <c r="H169" s="4"/>
      <c r="I169" s="4"/>
      <c r="J169" s="4"/>
      <c r="K169" s="4"/>
      <c r="L169" s="4"/>
      <c r="M169" s="4"/>
      <c r="N169" s="4"/>
      <c r="O169" s="7" t="str">
        <f t="shared" si="10"/>
        <v/>
      </c>
      <c r="P169" s="4"/>
      <c r="Q169" s="4"/>
      <c r="R169" s="7" t="str">
        <f t="shared" si="11"/>
        <v/>
      </c>
      <c r="S169" s="4"/>
      <c r="T169" s="4"/>
      <c r="U169" s="7" t="str">
        <f t="shared" si="12"/>
        <v/>
      </c>
      <c r="V169" s="4"/>
      <c r="W169" s="4"/>
      <c r="X169" s="6">
        <f t="shared" si="13"/>
        <v>0</v>
      </c>
      <c r="Y169" s="4"/>
      <c r="Z169" s="4"/>
      <c r="AA169" s="4"/>
      <c r="AB169" s="4"/>
      <c r="AC169" s="4"/>
      <c r="AD169" s="4"/>
      <c r="AE169" s="4"/>
      <c r="AF169"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69" s="47">
        <f t="shared" si="14"/>
        <v>0</v>
      </c>
      <c r="AH169" s="7" t="str">
        <f>IFERROR(CargaDatos[[#This Row],[3P I]]/(CargaDatos[[#This Row],[3P I]]+CargaDatos[[#This Row],[2P I]]),"")</f>
        <v/>
      </c>
      <c r="AI169" s="7" t="str">
        <f>IFERROR((CargaDatos[[#This Row],[2P A]]+1.5*CargaDatos[[#This Row],[3P A]])/(CargaDatos[[#This Row],[2P I]]+CargaDatos[[#This Row],[3P I]]),"")</f>
        <v/>
      </c>
      <c r="AJ169" s="7" t="str">
        <f>IFERROR(CargaDatos[[#This Row],[Puntos]]/(2*(CargaDatos[[#This Row],[2P I]]+CargaDatos[[#This Row],[3P I]]+0.44*CargaDatos[[#This Row],[TL I]])),"")</f>
        <v/>
      </c>
      <c r="AK169" s="7" t="str">
        <f>IFERROR(CargaDatos[[#This Row],[TL A]]/(CargaDatos[[#This Row],[3P I]]+CargaDatos[[#This Row],[2P I]]),"")</f>
        <v/>
      </c>
    </row>
    <row r="170" spans="1:37" x14ac:dyDescent="0.2">
      <c r="A170" s="46"/>
      <c r="B170" s="3"/>
      <c r="C170" s="4"/>
      <c r="D170" s="4"/>
      <c r="E170" s="4"/>
      <c r="F170" s="4"/>
      <c r="G170" s="4"/>
      <c r="H170" s="4"/>
      <c r="I170" s="4"/>
      <c r="J170" s="4"/>
      <c r="K170" s="4"/>
      <c r="L170" s="4"/>
      <c r="M170" s="4"/>
      <c r="N170" s="4"/>
      <c r="O170" s="7" t="str">
        <f t="shared" si="10"/>
        <v/>
      </c>
      <c r="P170" s="4"/>
      <c r="Q170" s="4"/>
      <c r="R170" s="7" t="str">
        <f t="shared" si="11"/>
        <v/>
      </c>
      <c r="S170" s="4"/>
      <c r="T170" s="4"/>
      <c r="U170" s="7" t="str">
        <f t="shared" si="12"/>
        <v/>
      </c>
      <c r="V170" s="4"/>
      <c r="W170" s="4"/>
      <c r="X170" s="6">
        <f t="shared" si="13"/>
        <v>0</v>
      </c>
      <c r="Y170" s="4"/>
      <c r="Z170" s="4"/>
      <c r="AA170" s="4"/>
      <c r="AB170" s="4"/>
      <c r="AC170" s="4"/>
      <c r="AD170" s="4"/>
      <c r="AE170" s="4"/>
      <c r="AF170"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70" s="47">
        <f t="shared" si="14"/>
        <v>0</v>
      </c>
      <c r="AH170" s="7" t="str">
        <f>IFERROR(CargaDatos[[#This Row],[3P I]]/(CargaDatos[[#This Row],[3P I]]+CargaDatos[[#This Row],[2P I]]),"")</f>
        <v/>
      </c>
      <c r="AI170" s="7" t="str">
        <f>IFERROR((CargaDatos[[#This Row],[2P A]]+1.5*CargaDatos[[#This Row],[3P A]])/(CargaDatos[[#This Row],[2P I]]+CargaDatos[[#This Row],[3P I]]),"")</f>
        <v/>
      </c>
      <c r="AJ170" s="7" t="str">
        <f>IFERROR(CargaDatos[[#This Row],[Puntos]]/(2*(CargaDatos[[#This Row],[2P I]]+CargaDatos[[#This Row],[3P I]]+0.44*CargaDatos[[#This Row],[TL I]])),"")</f>
        <v/>
      </c>
      <c r="AK170" s="7" t="str">
        <f>IFERROR(CargaDatos[[#This Row],[TL A]]/(CargaDatos[[#This Row],[3P I]]+CargaDatos[[#This Row],[2P I]]),"")</f>
        <v/>
      </c>
    </row>
    <row r="171" spans="1:37" x14ac:dyDescent="0.2">
      <c r="A171" s="46"/>
      <c r="B171" s="3"/>
      <c r="C171" s="4"/>
      <c r="D171" s="4"/>
      <c r="E171" s="4"/>
      <c r="F171" s="4"/>
      <c r="G171" s="4"/>
      <c r="H171" s="4"/>
      <c r="I171" s="4"/>
      <c r="J171" s="4"/>
      <c r="K171" s="4"/>
      <c r="L171" s="4"/>
      <c r="M171" s="4"/>
      <c r="N171" s="4"/>
      <c r="O171" s="7" t="str">
        <f t="shared" si="10"/>
        <v/>
      </c>
      <c r="P171" s="4"/>
      <c r="Q171" s="4"/>
      <c r="R171" s="7" t="str">
        <f t="shared" si="11"/>
        <v/>
      </c>
      <c r="S171" s="4"/>
      <c r="T171" s="4"/>
      <c r="U171" s="7" t="str">
        <f t="shared" si="12"/>
        <v/>
      </c>
      <c r="V171" s="4"/>
      <c r="W171" s="4"/>
      <c r="X171" s="6">
        <f t="shared" si="13"/>
        <v>0</v>
      </c>
      <c r="Y171" s="4"/>
      <c r="Z171" s="4"/>
      <c r="AA171" s="4"/>
      <c r="AB171" s="4"/>
      <c r="AC171" s="4"/>
      <c r="AD171" s="4"/>
      <c r="AE171" s="4"/>
      <c r="AF171"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71" s="47">
        <f t="shared" si="14"/>
        <v>0</v>
      </c>
      <c r="AH171" s="7" t="str">
        <f>IFERROR(CargaDatos[[#This Row],[3P I]]/(CargaDatos[[#This Row],[3P I]]+CargaDatos[[#This Row],[2P I]]),"")</f>
        <v/>
      </c>
      <c r="AI171" s="7" t="str">
        <f>IFERROR((CargaDatos[[#This Row],[2P A]]+1.5*CargaDatos[[#This Row],[3P A]])/(CargaDatos[[#This Row],[2P I]]+CargaDatos[[#This Row],[3P I]]),"")</f>
        <v/>
      </c>
      <c r="AJ171" s="7" t="str">
        <f>IFERROR(CargaDatos[[#This Row],[Puntos]]/(2*(CargaDatos[[#This Row],[2P I]]+CargaDatos[[#This Row],[3P I]]+0.44*CargaDatos[[#This Row],[TL I]])),"")</f>
        <v/>
      </c>
      <c r="AK171" s="7" t="str">
        <f>IFERROR(CargaDatos[[#This Row],[TL A]]/(CargaDatos[[#This Row],[3P I]]+CargaDatos[[#This Row],[2P I]]),"")</f>
        <v/>
      </c>
    </row>
    <row r="172" spans="1:37" x14ac:dyDescent="0.2">
      <c r="A172" s="46"/>
      <c r="B172" s="3"/>
      <c r="C172" s="4"/>
      <c r="D172" s="4"/>
      <c r="E172" s="4"/>
      <c r="F172" s="4"/>
      <c r="G172" s="4"/>
      <c r="H172" s="4"/>
      <c r="I172" s="4"/>
      <c r="J172" s="4"/>
      <c r="K172" s="4"/>
      <c r="L172" s="4"/>
      <c r="M172" s="4"/>
      <c r="N172" s="4"/>
      <c r="O172" s="7" t="str">
        <f t="shared" si="10"/>
        <v/>
      </c>
      <c r="P172" s="4"/>
      <c r="Q172" s="4"/>
      <c r="R172" s="7" t="str">
        <f t="shared" si="11"/>
        <v/>
      </c>
      <c r="S172" s="4"/>
      <c r="T172" s="4"/>
      <c r="U172" s="7" t="str">
        <f t="shared" si="12"/>
        <v/>
      </c>
      <c r="V172" s="4"/>
      <c r="W172" s="4"/>
      <c r="X172" s="6">
        <f t="shared" si="13"/>
        <v>0</v>
      </c>
      <c r="Y172" s="4"/>
      <c r="Z172" s="4"/>
      <c r="AA172" s="4"/>
      <c r="AB172" s="4"/>
      <c r="AC172" s="4"/>
      <c r="AD172" s="4"/>
      <c r="AE172" s="4"/>
      <c r="AF172"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72" s="47">
        <f t="shared" si="14"/>
        <v>0</v>
      </c>
      <c r="AH172" s="7" t="str">
        <f>IFERROR(CargaDatos[[#This Row],[3P I]]/(CargaDatos[[#This Row],[3P I]]+CargaDatos[[#This Row],[2P I]]),"")</f>
        <v/>
      </c>
      <c r="AI172" s="7" t="str">
        <f>IFERROR((CargaDatos[[#This Row],[2P A]]+1.5*CargaDatos[[#This Row],[3P A]])/(CargaDatos[[#This Row],[2P I]]+CargaDatos[[#This Row],[3P I]]),"")</f>
        <v/>
      </c>
      <c r="AJ172" s="7" t="str">
        <f>IFERROR(CargaDatos[[#This Row],[Puntos]]/(2*(CargaDatos[[#This Row],[2P I]]+CargaDatos[[#This Row],[3P I]]+0.44*CargaDatos[[#This Row],[TL I]])),"")</f>
        <v/>
      </c>
      <c r="AK172" s="7" t="str">
        <f>IFERROR(CargaDatos[[#This Row],[TL A]]/(CargaDatos[[#This Row],[3P I]]+CargaDatos[[#This Row],[2P I]]),"")</f>
        <v/>
      </c>
    </row>
    <row r="173" spans="1:37" x14ac:dyDescent="0.2">
      <c r="A173" s="46"/>
      <c r="B173" s="3"/>
      <c r="C173" s="4"/>
      <c r="D173" s="4"/>
      <c r="E173" s="4"/>
      <c r="F173" s="4"/>
      <c r="G173" s="4"/>
      <c r="H173" s="4"/>
      <c r="I173" s="4"/>
      <c r="J173" s="4"/>
      <c r="K173" s="4"/>
      <c r="L173" s="4"/>
      <c r="M173" s="4"/>
      <c r="N173" s="4"/>
      <c r="O173" s="7" t="str">
        <f t="shared" si="10"/>
        <v/>
      </c>
      <c r="P173" s="4"/>
      <c r="Q173" s="4"/>
      <c r="R173" s="7" t="str">
        <f t="shared" si="11"/>
        <v/>
      </c>
      <c r="S173" s="4"/>
      <c r="T173" s="4"/>
      <c r="U173" s="7" t="str">
        <f t="shared" si="12"/>
        <v/>
      </c>
      <c r="V173" s="4"/>
      <c r="W173" s="4"/>
      <c r="X173" s="6">
        <f t="shared" si="13"/>
        <v>0</v>
      </c>
      <c r="Y173" s="4"/>
      <c r="Z173" s="4"/>
      <c r="AA173" s="4"/>
      <c r="AB173" s="4"/>
      <c r="AC173" s="4"/>
      <c r="AD173" s="4"/>
      <c r="AE173" s="4"/>
      <c r="AF173"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73" s="47">
        <f t="shared" si="14"/>
        <v>0</v>
      </c>
      <c r="AH173" s="7" t="str">
        <f>IFERROR(CargaDatos[[#This Row],[3P I]]/(CargaDatos[[#This Row],[3P I]]+CargaDatos[[#This Row],[2P I]]),"")</f>
        <v/>
      </c>
      <c r="AI173" s="7" t="str">
        <f>IFERROR((CargaDatos[[#This Row],[2P A]]+1.5*CargaDatos[[#This Row],[3P A]])/(CargaDatos[[#This Row],[2P I]]+CargaDatos[[#This Row],[3P I]]),"")</f>
        <v/>
      </c>
      <c r="AJ173" s="7" t="str">
        <f>IFERROR(CargaDatos[[#This Row],[Puntos]]/(2*(CargaDatos[[#This Row],[2P I]]+CargaDatos[[#This Row],[3P I]]+0.44*CargaDatos[[#This Row],[TL I]])),"")</f>
        <v/>
      </c>
      <c r="AK173" s="7" t="str">
        <f>IFERROR(CargaDatos[[#This Row],[TL A]]/(CargaDatos[[#This Row],[3P I]]+CargaDatos[[#This Row],[2P I]]),"")</f>
        <v/>
      </c>
    </row>
    <row r="174" spans="1:37" x14ac:dyDescent="0.2">
      <c r="A174" s="46"/>
      <c r="B174" s="3"/>
      <c r="C174" s="4"/>
      <c r="D174" s="4"/>
      <c r="E174" s="4"/>
      <c r="F174" s="4"/>
      <c r="G174" s="4"/>
      <c r="H174" s="4"/>
      <c r="I174" s="4"/>
      <c r="J174" s="4"/>
      <c r="K174" s="4"/>
      <c r="L174" s="4"/>
      <c r="M174" s="4"/>
      <c r="N174" s="4"/>
      <c r="O174" s="7" t="str">
        <f t="shared" si="10"/>
        <v/>
      </c>
      <c r="P174" s="4"/>
      <c r="Q174" s="4"/>
      <c r="R174" s="7" t="str">
        <f t="shared" si="11"/>
        <v/>
      </c>
      <c r="S174" s="4"/>
      <c r="T174" s="4"/>
      <c r="U174" s="7" t="str">
        <f t="shared" si="12"/>
        <v/>
      </c>
      <c r="V174" s="4"/>
      <c r="W174" s="4"/>
      <c r="X174" s="6">
        <f t="shared" si="13"/>
        <v>0</v>
      </c>
      <c r="Y174" s="4"/>
      <c r="Z174" s="4"/>
      <c r="AA174" s="4"/>
      <c r="AB174" s="4"/>
      <c r="AC174" s="4"/>
      <c r="AD174" s="4"/>
      <c r="AE174" s="4"/>
      <c r="AF174"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74" s="47">
        <f t="shared" si="14"/>
        <v>0</v>
      </c>
      <c r="AH174" s="7" t="str">
        <f>IFERROR(CargaDatos[[#This Row],[3P I]]/(CargaDatos[[#This Row],[3P I]]+CargaDatos[[#This Row],[2P I]]),"")</f>
        <v/>
      </c>
      <c r="AI174" s="7" t="str">
        <f>IFERROR((CargaDatos[[#This Row],[2P A]]+1.5*CargaDatos[[#This Row],[3P A]])/(CargaDatos[[#This Row],[2P I]]+CargaDatos[[#This Row],[3P I]]),"")</f>
        <v/>
      </c>
      <c r="AJ174" s="7" t="str">
        <f>IFERROR(CargaDatos[[#This Row],[Puntos]]/(2*(CargaDatos[[#This Row],[2P I]]+CargaDatos[[#This Row],[3P I]]+0.44*CargaDatos[[#This Row],[TL I]])),"")</f>
        <v/>
      </c>
      <c r="AK174" s="7" t="str">
        <f>IFERROR(CargaDatos[[#This Row],[TL A]]/(CargaDatos[[#This Row],[3P I]]+CargaDatos[[#This Row],[2P I]]),"")</f>
        <v/>
      </c>
    </row>
    <row r="175" spans="1:37" x14ac:dyDescent="0.2">
      <c r="A175" s="46"/>
      <c r="B175" s="3"/>
      <c r="C175" s="4"/>
      <c r="D175" s="4"/>
      <c r="E175" s="4"/>
      <c r="F175" s="4"/>
      <c r="G175" s="4"/>
      <c r="H175" s="4"/>
      <c r="I175" s="4"/>
      <c r="J175" s="4"/>
      <c r="K175" s="4"/>
      <c r="L175" s="4"/>
      <c r="M175" s="4"/>
      <c r="N175" s="4"/>
      <c r="O175" s="7" t="str">
        <f t="shared" si="10"/>
        <v/>
      </c>
      <c r="P175" s="4"/>
      <c r="Q175" s="4"/>
      <c r="R175" s="7" t="str">
        <f t="shared" si="11"/>
        <v/>
      </c>
      <c r="S175" s="4"/>
      <c r="T175" s="4"/>
      <c r="U175" s="7" t="str">
        <f t="shared" si="12"/>
        <v/>
      </c>
      <c r="V175" s="4"/>
      <c r="W175" s="4"/>
      <c r="X175" s="6">
        <f t="shared" si="13"/>
        <v>0</v>
      </c>
      <c r="Y175" s="4"/>
      <c r="Z175" s="4"/>
      <c r="AA175" s="4"/>
      <c r="AB175" s="4"/>
      <c r="AC175" s="4"/>
      <c r="AD175" s="4"/>
      <c r="AE175" s="4"/>
      <c r="AF175"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75" s="47">
        <f t="shared" si="14"/>
        <v>0</v>
      </c>
      <c r="AH175" s="7" t="str">
        <f>IFERROR(CargaDatos[[#This Row],[3P I]]/(CargaDatos[[#This Row],[3P I]]+CargaDatos[[#This Row],[2P I]]),"")</f>
        <v/>
      </c>
      <c r="AI175" s="7" t="str">
        <f>IFERROR((CargaDatos[[#This Row],[2P A]]+1.5*CargaDatos[[#This Row],[3P A]])/(CargaDatos[[#This Row],[2P I]]+CargaDatos[[#This Row],[3P I]]),"")</f>
        <v/>
      </c>
      <c r="AJ175" s="7" t="str">
        <f>IFERROR(CargaDatos[[#This Row],[Puntos]]/(2*(CargaDatos[[#This Row],[2P I]]+CargaDatos[[#This Row],[3P I]]+0.44*CargaDatos[[#This Row],[TL I]])),"")</f>
        <v/>
      </c>
      <c r="AK175" s="7" t="str">
        <f>IFERROR(CargaDatos[[#This Row],[TL A]]/(CargaDatos[[#This Row],[3P I]]+CargaDatos[[#This Row],[2P I]]),"")</f>
        <v/>
      </c>
    </row>
    <row r="176" spans="1:37" x14ac:dyDescent="0.2">
      <c r="A176" s="46"/>
      <c r="B176" s="3"/>
      <c r="C176" s="4"/>
      <c r="D176" s="4"/>
      <c r="E176" s="4"/>
      <c r="F176" s="4"/>
      <c r="G176" s="4"/>
      <c r="H176" s="4"/>
      <c r="I176" s="4"/>
      <c r="J176" s="4"/>
      <c r="K176" s="4"/>
      <c r="L176" s="4"/>
      <c r="M176" s="4"/>
      <c r="N176" s="4"/>
      <c r="O176" s="7" t="str">
        <f t="shared" si="10"/>
        <v/>
      </c>
      <c r="P176" s="4"/>
      <c r="Q176" s="4"/>
      <c r="R176" s="7" t="str">
        <f t="shared" si="11"/>
        <v/>
      </c>
      <c r="S176" s="4"/>
      <c r="T176" s="4"/>
      <c r="U176" s="7" t="str">
        <f t="shared" si="12"/>
        <v/>
      </c>
      <c r="V176" s="4"/>
      <c r="W176" s="4"/>
      <c r="X176" s="6">
        <f t="shared" si="13"/>
        <v>0</v>
      </c>
      <c r="Y176" s="4"/>
      <c r="Z176" s="4"/>
      <c r="AA176" s="4"/>
      <c r="AB176" s="4"/>
      <c r="AC176" s="4"/>
      <c r="AD176" s="4"/>
      <c r="AE176" s="4"/>
      <c r="AF176"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76" s="47">
        <f t="shared" si="14"/>
        <v>0</v>
      </c>
      <c r="AH176" s="7" t="str">
        <f>IFERROR(CargaDatos[[#This Row],[3P I]]/(CargaDatos[[#This Row],[3P I]]+CargaDatos[[#This Row],[2P I]]),"")</f>
        <v/>
      </c>
      <c r="AI176" s="7" t="str">
        <f>IFERROR((CargaDatos[[#This Row],[2P A]]+1.5*CargaDatos[[#This Row],[3P A]])/(CargaDatos[[#This Row],[2P I]]+CargaDatos[[#This Row],[3P I]]),"")</f>
        <v/>
      </c>
      <c r="AJ176" s="7" t="str">
        <f>IFERROR(CargaDatos[[#This Row],[Puntos]]/(2*(CargaDatos[[#This Row],[2P I]]+CargaDatos[[#This Row],[3P I]]+0.44*CargaDatos[[#This Row],[TL I]])),"")</f>
        <v/>
      </c>
      <c r="AK176" s="7" t="str">
        <f>IFERROR(CargaDatos[[#This Row],[TL A]]/(CargaDatos[[#This Row],[3P I]]+CargaDatos[[#This Row],[2P I]]),"")</f>
        <v/>
      </c>
    </row>
    <row r="177" spans="1:37" x14ac:dyDescent="0.2">
      <c r="A177" s="46"/>
      <c r="B177" s="3"/>
      <c r="C177" s="4"/>
      <c r="D177" s="4"/>
      <c r="E177" s="4"/>
      <c r="F177" s="4"/>
      <c r="G177" s="4"/>
      <c r="H177" s="4"/>
      <c r="I177" s="4"/>
      <c r="J177" s="4"/>
      <c r="K177" s="4"/>
      <c r="L177" s="4"/>
      <c r="M177" s="4"/>
      <c r="N177" s="4"/>
      <c r="O177" s="7" t="str">
        <f t="shared" si="10"/>
        <v/>
      </c>
      <c r="P177" s="4"/>
      <c r="Q177" s="4"/>
      <c r="R177" s="7" t="str">
        <f t="shared" si="11"/>
        <v/>
      </c>
      <c r="S177" s="4"/>
      <c r="T177" s="4"/>
      <c r="U177" s="7" t="str">
        <f t="shared" si="12"/>
        <v/>
      </c>
      <c r="V177" s="4"/>
      <c r="W177" s="4"/>
      <c r="X177" s="6">
        <f t="shared" si="13"/>
        <v>0</v>
      </c>
      <c r="Y177" s="4"/>
      <c r="Z177" s="4"/>
      <c r="AA177" s="4"/>
      <c r="AB177" s="4"/>
      <c r="AC177" s="4"/>
      <c r="AD177" s="4"/>
      <c r="AE177" s="4"/>
      <c r="AF177"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77" s="47">
        <f t="shared" si="14"/>
        <v>0</v>
      </c>
      <c r="AH177" s="7" t="str">
        <f>IFERROR(CargaDatos[[#This Row],[3P I]]/(CargaDatos[[#This Row],[3P I]]+CargaDatos[[#This Row],[2P I]]),"")</f>
        <v/>
      </c>
      <c r="AI177" s="7" t="str">
        <f>IFERROR((CargaDatos[[#This Row],[2P A]]+1.5*CargaDatos[[#This Row],[3P A]])/(CargaDatos[[#This Row],[2P I]]+CargaDatos[[#This Row],[3P I]]),"")</f>
        <v/>
      </c>
      <c r="AJ177" s="7" t="str">
        <f>IFERROR(CargaDatos[[#This Row],[Puntos]]/(2*(CargaDatos[[#This Row],[2P I]]+CargaDatos[[#This Row],[3P I]]+0.44*CargaDatos[[#This Row],[TL I]])),"")</f>
        <v/>
      </c>
      <c r="AK177" s="7" t="str">
        <f>IFERROR(CargaDatos[[#This Row],[TL A]]/(CargaDatos[[#This Row],[3P I]]+CargaDatos[[#This Row],[2P I]]),"")</f>
        <v/>
      </c>
    </row>
    <row r="178" spans="1:37" x14ac:dyDescent="0.2">
      <c r="A178" s="46"/>
      <c r="B178" s="3"/>
      <c r="C178" s="4"/>
      <c r="D178" s="4"/>
      <c r="E178" s="4"/>
      <c r="F178" s="4"/>
      <c r="G178" s="4"/>
      <c r="H178" s="4"/>
      <c r="I178" s="4"/>
      <c r="J178" s="4"/>
      <c r="K178" s="4"/>
      <c r="L178" s="4"/>
      <c r="M178" s="4"/>
      <c r="N178" s="4"/>
      <c r="O178" s="7" t="str">
        <f t="shared" si="10"/>
        <v/>
      </c>
      <c r="P178" s="4"/>
      <c r="Q178" s="4"/>
      <c r="R178" s="7" t="str">
        <f t="shared" si="11"/>
        <v/>
      </c>
      <c r="S178" s="4"/>
      <c r="T178" s="4"/>
      <c r="U178" s="7" t="str">
        <f t="shared" si="12"/>
        <v/>
      </c>
      <c r="V178" s="4"/>
      <c r="W178" s="4"/>
      <c r="X178" s="6">
        <f t="shared" si="13"/>
        <v>0</v>
      </c>
      <c r="Y178" s="4"/>
      <c r="Z178" s="4"/>
      <c r="AA178" s="4"/>
      <c r="AB178" s="4"/>
      <c r="AC178" s="4"/>
      <c r="AD178" s="4"/>
      <c r="AE178" s="4"/>
      <c r="AF178"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78" s="47">
        <f t="shared" si="14"/>
        <v>0</v>
      </c>
      <c r="AH178" s="7" t="str">
        <f>IFERROR(CargaDatos[[#This Row],[3P I]]/(CargaDatos[[#This Row],[3P I]]+CargaDatos[[#This Row],[2P I]]),"")</f>
        <v/>
      </c>
      <c r="AI178" s="7" t="str">
        <f>IFERROR((CargaDatos[[#This Row],[2P A]]+1.5*CargaDatos[[#This Row],[3P A]])/(CargaDatos[[#This Row],[2P I]]+CargaDatos[[#This Row],[3P I]]),"")</f>
        <v/>
      </c>
      <c r="AJ178" s="7" t="str">
        <f>IFERROR(CargaDatos[[#This Row],[Puntos]]/(2*(CargaDatos[[#This Row],[2P I]]+CargaDatos[[#This Row],[3P I]]+0.44*CargaDatos[[#This Row],[TL I]])),"")</f>
        <v/>
      </c>
      <c r="AK178" s="7" t="str">
        <f>IFERROR(CargaDatos[[#This Row],[TL A]]/(CargaDatos[[#This Row],[3P I]]+CargaDatos[[#This Row],[2P I]]),"")</f>
        <v/>
      </c>
    </row>
    <row r="179" spans="1:37" x14ac:dyDescent="0.2">
      <c r="A179" s="46"/>
      <c r="B179" s="3"/>
      <c r="C179" s="4"/>
      <c r="D179" s="4"/>
      <c r="E179" s="4"/>
      <c r="F179" s="4"/>
      <c r="G179" s="4"/>
      <c r="H179" s="4"/>
      <c r="I179" s="4"/>
      <c r="J179" s="4"/>
      <c r="K179" s="4"/>
      <c r="L179" s="4"/>
      <c r="M179" s="4"/>
      <c r="N179" s="4"/>
      <c r="O179" s="7" t="str">
        <f t="shared" si="10"/>
        <v/>
      </c>
      <c r="P179" s="4"/>
      <c r="Q179" s="4"/>
      <c r="R179" s="7" t="str">
        <f t="shared" si="11"/>
        <v/>
      </c>
      <c r="S179" s="4"/>
      <c r="T179" s="4"/>
      <c r="U179" s="7" t="str">
        <f t="shared" si="12"/>
        <v/>
      </c>
      <c r="V179" s="4"/>
      <c r="W179" s="4"/>
      <c r="X179" s="6">
        <f t="shared" si="13"/>
        <v>0</v>
      </c>
      <c r="Y179" s="4"/>
      <c r="Z179" s="4"/>
      <c r="AA179" s="4"/>
      <c r="AB179" s="4"/>
      <c r="AC179" s="4"/>
      <c r="AD179" s="4"/>
      <c r="AE179" s="4"/>
      <c r="AF179"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79" s="47">
        <f t="shared" si="14"/>
        <v>0</v>
      </c>
      <c r="AH179" s="7" t="str">
        <f>IFERROR(CargaDatos[[#This Row],[3P I]]/(CargaDatos[[#This Row],[3P I]]+CargaDatos[[#This Row],[2P I]]),"")</f>
        <v/>
      </c>
      <c r="AI179" s="7" t="str">
        <f>IFERROR((CargaDatos[[#This Row],[2P A]]+1.5*CargaDatos[[#This Row],[3P A]])/(CargaDatos[[#This Row],[2P I]]+CargaDatos[[#This Row],[3P I]]),"")</f>
        <v/>
      </c>
      <c r="AJ179" s="7" t="str">
        <f>IFERROR(CargaDatos[[#This Row],[Puntos]]/(2*(CargaDatos[[#This Row],[2P I]]+CargaDatos[[#This Row],[3P I]]+0.44*CargaDatos[[#This Row],[TL I]])),"")</f>
        <v/>
      </c>
      <c r="AK179" s="7" t="str">
        <f>IFERROR(CargaDatos[[#This Row],[TL A]]/(CargaDatos[[#This Row],[3P I]]+CargaDatos[[#This Row],[2P I]]),"")</f>
        <v/>
      </c>
    </row>
    <row r="180" spans="1:37" x14ac:dyDescent="0.2">
      <c r="A180" s="46"/>
      <c r="B180" s="3"/>
      <c r="C180" s="4"/>
      <c r="D180" s="4"/>
      <c r="E180" s="4"/>
      <c r="F180" s="4"/>
      <c r="G180" s="4"/>
      <c r="H180" s="4"/>
      <c r="I180" s="4"/>
      <c r="J180" s="4"/>
      <c r="K180" s="4"/>
      <c r="L180" s="4"/>
      <c r="M180" s="4"/>
      <c r="N180" s="4"/>
      <c r="O180" s="7" t="str">
        <f t="shared" si="10"/>
        <v/>
      </c>
      <c r="P180" s="4"/>
      <c r="Q180" s="4"/>
      <c r="R180" s="7" t="str">
        <f t="shared" si="11"/>
        <v/>
      </c>
      <c r="S180" s="4"/>
      <c r="T180" s="4"/>
      <c r="U180" s="7" t="str">
        <f t="shared" si="12"/>
        <v/>
      </c>
      <c r="V180" s="4"/>
      <c r="W180" s="4"/>
      <c r="X180" s="6">
        <f t="shared" si="13"/>
        <v>0</v>
      </c>
      <c r="Y180" s="4"/>
      <c r="Z180" s="4"/>
      <c r="AA180" s="4"/>
      <c r="AB180" s="4"/>
      <c r="AC180" s="4"/>
      <c r="AD180" s="4"/>
      <c r="AE180" s="4"/>
      <c r="AF180"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80" s="47">
        <f t="shared" si="14"/>
        <v>0</v>
      </c>
      <c r="AH180" s="7" t="str">
        <f>IFERROR(CargaDatos[[#This Row],[3P I]]/(CargaDatos[[#This Row],[3P I]]+CargaDatos[[#This Row],[2P I]]),"")</f>
        <v/>
      </c>
      <c r="AI180" s="7" t="str">
        <f>IFERROR((CargaDatos[[#This Row],[2P A]]+1.5*CargaDatos[[#This Row],[3P A]])/(CargaDatos[[#This Row],[2P I]]+CargaDatos[[#This Row],[3P I]]),"")</f>
        <v/>
      </c>
      <c r="AJ180" s="7" t="str">
        <f>IFERROR(CargaDatos[[#This Row],[Puntos]]/(2*(CargaDatos[[#This Row],[2P I]]+CargaDatos[[#This Row],[3P I]]+0.44*CargaDatos[[#This Row],[TL I]])),"")</f>
        <v/>
      </c>
      <c r="AK180" s="7" t="str">
        <f>IFERROR(CargaDatos[[#This Row],[TL A]]/(CargaDatos[[#This Row],[3P I]]+CargaDatos[[#This Row],[2P I]]),"")</f>
        <v/>
      </c>
    </row>
    <row r="181" spans="1:37" x14ac:dyDescent="0.2">
      <c r="A181" s="48"/>
      <c r="B181" s="49"/>
      <c r="C181" s="50"/>
      <c r="D181" s="50"/>
      <c r="E181" s="50"/>
      <c r="F181" s="50"/>
      <c r="G181" s="4"/>
      <c r="H181" s="4"/>
      <c r="I181" s="50"/>
      <c r="J181" s="50"/>
      <c r="K181" s="50"/>
      <c r="L181" s="50"/>
      <c r="M181" s="50"/>
      <c r="N181" s="50"/>
      <c r="O181" s="51" t="str">
        <f t="shared" si="10"/>
        <v/>
      </c>
      <c r="P181" s="50"/>
      <c r="Q181" s="50"/>
      <c r="R181" s="51" t="str">
        <f t="shared" si="11"/>
        <v/>
      </c>
      <c r="S181" s="50"/>
      <c r="T181" s="50"/>
      <c r="U181" s="51" t="str">
        <f t="shared" si="12"/>
        <v/>
      </c>
      <c r="V181" s="50"/>
      <c r="W181" s="50"/>
      <c r="X181" s="52">
        <f t="shared" si="13"/>
        <v>0</v>
      </c>
      <c r="Y181" s="50"/>
      <c r="Z181" s="50"/>
      <c r="AA181" s="50"/>
      <c r="AB181" s="50"/>
      <c r="AC181" s="50"/>
      <c r="AD181" s="50"/>
      <c r="AE181" s="50"/>
      <c r="AF181" s="6">
        <f>CargaDatos[[#This Row],[Puntos]]+CargaDatos[[#This Row],[2P A]]-CargaDatos[[#This Row],[2P I]]+CargaDatos[[#This Row],[3P A]]-CargaDatos[[#This Row],[3P I]]+CargaDatos[[#This Row],[TL A]]-CargaDatos[[#This Row],[TL I]]+CargaDatos[[#This Row],[RebTot]]+CargaDatos[[#This Row],[As]]+CargaDatos[[#This Row],[Rec]]-CargaDatos[[#This Row],[Per]]+CargaDatos[[#This Row],[TapCom]]-CargaDatos[[#This Row],[TapRec]]-CargaDatos[[#This Row],[FaltCom]]+CargaDatos[[#This Row],[FalRec]]</f>
        <v>0</v>
      </c>
      <c r="AG181" s="53">
        <f t="shared" si="14"/>
        <v>0</v>
      </c>
      <c r="AH181" s="51" t="str">
        <f>IFERROR(CargaDatos[[#This Row],[3P I]]/(CargaDatos[[#This Row],[3P I]]+CargaDatos[[#This Row],[2P I]]),"")</f>
        <v/>
      </c>
      <c r="AI181" s="51" t="str">
        <f>IFERROR((CargaDatos[[#This Row],[2P A]]+1.5*CargaDatos[[#This Row],[3P A]])/(CargaDatos[[#This Row],[2P I]]+CargaDatos[[#This Row],[3P I]]),"")</f>
        <v/>
      </c>
      <c r="AJ181" s="51" t="str">
        <f>IFERROR(CargaDatos[[#This Row],[Puntos]]/(2*(CargaDatos[[#This Row],[2P I]]+CargaDatos[[#This Row],[3P I]]+0.44*CargaDatos[[#This Row],[TL I]])),"")</f>
        <v/>
      </c>
      <c r="AK181" s="51" t="str">
        <f>IFERROR(CargaDatos[[#This Row],[TL A]]/(CargaDatos[[#This Row],[3P I]]+CargaDatos[[#This Row],[2P I]]),"")</f>
        <v/>
      </c>
    </row>
  </sheetData>
  <phoneticPr fontId="4" type="noConversion"/>
  <dataValidations count="6">
    <dataValidation type="list" allowBlank="1" showInputMessage="1" showErrorMessage="1" sqref="I4:I181" xr:uid="{F8AFDF10-18DC-4977-8523-766748A75431}">
      <formula1>"SI"</formula1>
    </dataValidation>
    <dataValidation type="list" allowBlank="1" showInputMessage="1" showErrorMessage="1" sqref="D4:D181" xr:uid="{66DE5767-F549-4144-90B0-C5D4E6D48CE2}">
      <formula1>"Local,Visitante"</formula1>
    </dataValidation>
    <dataValidation type="list" allowBlank="1" showInputMessage="1" showErrorMessage="1" sqref="C4:C181" xr:uid="{325958FB-19F3-644D-A3C8-CC4B3A6C795C}">
      <formula1>TbEstadios</formula1>
    </dataValidation>
    <dataValidation type="list" allowBlank="1" showInputMessage="1" showErrorMessage="1" sqref="E4:E181" xr:uid="{92D1EDB7-D540-1B4E-8899-985448A75952}">
      <formula1>TbJornadas</formula1>
    </dataValidation>
    <dataValidation type="list" allowBlank="1" showInputMessage="1" showErrorMessage="1" sqref="F4:G181" xr:uid="{F13ABC86-E1FC-4364-AF71-B5825A9D209E}">
      <formula1>TbEquipos</formula1>
    </dataValidation>
    <dataValidation type="list" allowBlank="1" showInputMessage="1" showErrorMessage="1" sqref="H4:H181" xr:uid="{1FDDBC08-EB37-4142-B881-44F481564AD6}">
      <formula1>TbJugadores</formula1>
    </dataValidation>
  </dataValidations>
  <pageMargins left="0.19685039370078741" right="0.19685039370078741" top="0.19685039370078741" bottom="0.19685039370078741" header="0" footer="0"/>
  <pageSetup paperSize="9" orientation="landscape" horizontalDpi="4294967295" verticalDpi="4294967295"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19D3D-A881-474C-AFA8-3758BB2B77F6}">
  <dimension ref="A1:AR103"/>
  <sheetViews>
    <sheetView showGridLines="0" zoomScaleNormal="100" workbookViewId="0">
      <pane xSplit="5" ySplit="3" topLeftCell="F4" activePane="bottomRight" state="frozen"/>
      <selection pane="topRight" activeCell="E1" sqref="E1"/>
      <selection pane="bottomLeft" activeCell="A5" sqref="A5"/>
      <selection pane="bottomRight" activeCell="A3" sqref="A3"/>
    </sheetView>
  </sheetViews>
  <sheetFormatPr baseColWidth="10" defaultColWidth="11.5" defaultRowHeight="15" x14ac:dyDescent="0.2"/>
  <cols>
    <col min="1" max="1" width="7.6640625" style="1" customWidth="1"/>
    <col min="2" max="2" width="5.6640625" style="1" customWidth="1"/>
    <col min="3" max="3" width="30.5" style="1" bestFit="1" customWidth="1"/>
    <col min="4" max="4" width="9.83203125" style="1" bestFit="1" customWidth="1"/>
    <col min="5" max="5" width="5.6640625" style="1" customWidth="1"/>
    <col min="6" max="7" width="18.6640625" style="1" customWidth="1"/>
    <col min="8" max="11" width="6.6640625" style="1" customWidth="1"/>
    <col min="12" max="12" width="7.6640625" style="1" customWidth="1"/>
    <col min="13" max="14" width="6.6640625" style="1" customWidth="1"/>
    <col min="15" max="15" width="7.6640625" style="1" customWidth="1"/>
    <col min="16" max="17" width="6.6640625" style="1" customWidth="1"/>
    <col min="18" max="18" width="7.6640625" style="1" customWidth="1"/>
    <col min="19" max="31" width="6.6640625" style="1" customWidth="1"/>
    <col min="32" max="32" width="7.1640625" style="1" bestFit="1" customWidth="1"/>
    <col min="33" max="44" width="6.6640625" style="1" customWidth="1"/>
    <col min="45" max="16384" width="11.5" style="1"/>
  </cols>
  <sheetData>
    <row r="1" spans="1:44" ht="19" x14ac:dyDescent="0.2">
      <c r="A1" s="36" t="str">
        <f>"Detalle estadísticas por partido "&amp;Tablas!E4&amp;" "&amp;" - "&amp;Tablas!E2&amp;" "&amp;Tablas!E3</f>
        <v>Detalle estadísticas por partido Club Sportivo  - Torneo 2023</v>
      </c>
    </row>
    <row r="3" spans="1:44" s="10" customFormat="1" ht="80" x14ac:dyDescent="0.2">
      <c r="A3" s="5" t="s">
        <v>25</v>
      </c>
      <c r="B3" s="5" t="s">
        <v>29</v>
      </c>
      <c r="C3" s="5" t="s">
        <v>30</v>
      </c>
      <c r="D3" s="5" t="s">
        <v>34</v>
      </c>
      <c r="E3" s="5" t="s">
        <v>26</v>
      </c>
      <c r="F3" s="5" t="s">
        <v>28</v>
      </c>
      <c r="G3" s="5" t="s">
        <v>27</v>
      </c>
      <c r="H3" s="5" t="s">
        <v>2</v>
      </c>
      <c r="I3" s="5" t="s">
        <v>4</v>
      </c>
      <c r="J3" s="5" t="s">
        <v>5</v>
      </c>
      <c r="K3" s="5" t="s">
        <v>6</v>
      </c>
      <c r="L3" s="5" t="s">
        <v>11</v>
      </c>
      <c r="M3" s="5" t="s">
        <v>7</v>
      </c>
      <c r="N3" s="5" t="s">
        <v>8</v>
      </c>
      <c r="O3" s="5" t="s">
        <v>12</v>
      </c>
      <c r="P3" s="5" t="s">
        <v>9</v>
      </c>
      <c r="Q3" s="5" t="s">
        <v>10</v>
      </c>
      <c r="R3" s="5" t="s">
        <v>13</v>
      </c>
      <c r="S3" s="5" t="s">
        <v>14</v>
      </c>
      <c r="T3" s="5" t="s">
        <v>15</v>
      </c>
      <c r="U3" s="5" t="s">
        <v>16</v>
      </c>
      <c r="V3" s="5" t="s">
        <v>17</v>
      </c>
      <c r="W3" s="5" t="s">
        <v>18</v>
      </c>
      <c r="X3" s="5" t="s">
        <v>19</v>
      </c>
      <c r="Y3" s="5" t="s">
        <v>20</v>
      </c>
      <c r="Z3" s="5" t="s">
        <v>21</v>
      </c>
      <c r="AA3" s="5" t="s">
        <v>22</v>
      </c>
      <c r="AB3" s="5" t="s">
        <v>23</v>
      </c>
      <c r="AC3" s="5" t="s">
        <v>24</v>
      </c>
      <c r="AD3" s="5" t="s">
        <v>48</v>
      </c>
      <c r="AE3" s="5" t="s">
        <v>49</v>
      </c>
      <c r="AF3" s="5" t="s">
        <v>50</v>
      </c>
      <c r="AG3" s="5" t="s">
        <v>51</v>
      </c>
      <c r="AH3" s="5" t="s">
        <v>52</v>
      </c>
      <c r="AI3" s="5" t="s">
        <v>53</v>
      </c>
      <c r="AJ3" s="5" t="s">
        <v>54</v>
      </c>
      <c r="AK3" s="5" t="s">
        <v>55</v>
      </c>
      <c r="AL3" s="5" t="s">
        <v>56</v>
      </c>
      <c r="AM3" s="5" t="s">
        <v>57</v>
      </c>
      <c r="AN3" s="5" t="s">
        <v>58</v>
      </c>
      <c r="AO3" s="5" t="s">
        <v>59</v>
      </c>
      <c r="AP3" s="5" t="s">
        <v>45</v>
      </c>
      <c r="AQ3" s="5" t="s">
        <v>46</v>
      </c>
      <c r="AR3" s="5" t="s">
        <v>47</v>
      </c>
    </row>
    <row r="4" spans="1:44" x14ac:dyDescent="0.2">
      <c r="A4" s="2"/>
      <c r="B4" s="3"/>
      <c r="C4" s="4"/>
      <c r="D4" s="4"/>
      <c r="E4" s="4"/>
      <c r="F4" s="4"/>
      <c r="G4" s="4"/>
      <c r="H4" s="6">
        <f>SUMIFS(CargaDatosJug!J:J,CargaDatosJug!$A:$A,CargaDatosEq!$A4,CargaDatosJug!$B:$B,CargaDatosEq!$B4,CargaDatosJug!$C:$C,CargaDatosEq!$C4,CargaDatosJug!$E:$E,CargaDatosEq!$E4,CargaDatosJug!$F:$F,CargaDatosEq!$F4,CargaDatosJug!$G:$G,CargaDatosEq!$G4)+SUMIFS(CargaDatosJug!K:K,CargaDatosJug!$A:$A,CargaDatosEq!$A4,CargaDatosJug!$B:$B,CargaDatosEq!$B4,CargaDatosJug!$C:$C,CargaDatosEq!$C4,CargaDatosJug!$E:$E,CargaDatosEq!$E4,CargaDatosJug!$F:$F,CargaDatosEq!$F4,CargaDatosJug!$G:$G,CargaDatosEq!$G4)/60</f>
        <v>0</v>
      </c>
      <c r="I4" s="6">
        <f>SUMIFS(CargaDatosJug!L:L,CargaDatosJug!$A:$A,CargaDatosEq!$A4,CargaDatosJug!$B:$B,CargaDatosEq!$B4,CargaDatosJug!$C:$C,CargaDatosEq!$C4,CargaDatosJug!$E:$E,CargaDatosEq!$E4,CargaDatosJug!$F:$F,CargaDatosEq!$F4,CargaDatosJug!$G:$G,CargaDatosEq!$G4)</f>
        <v>0</v>
      </c>
      <c r="J4" s="6">
        <f>SUMIFS(CargaDatosJug!M:M,CargaDatosJug!$A:$A,CargaDatosEq!$A4,CargaDatosJug!$B:$B,CargaDatosEq!$B4,CargaDatosJug!$C:$C,CargaDatosEq!$C4,CargaDatosJug!$E:$E,CargaDatosEq!$E4,CargaDatosJug!$F:$F,CargaDatosEq!$F4,CargaDatosJug!$G:$G,CargaDatosEq!$G4)</f>
        <v>0</v>
      </c>
      <c r="K4" s="6">
        <f>SUMIFS(CargaDatosJug!N:N,CargaDatosJug!$A:$A,CargaDatosEq!$A4,CargaDatosJug!$B:$B,CargaDatosEq!$B4,CargaDatosJug!$C:$C,CargaDatosEq!$C4,CargaDatosJug!$E:$E,CargaDatosEq!$E4,CargaDatosJug!$F:$F,CargaDatosEq!$F4,CargaDatosJug!$G:$G,CargaDatosEq!$G4)</f>
        <v>0</v>
      </c>
      <c r="L4" s="7" t="str">
        <f>IFERROR(J4/K4,"")</f>
        <v/>
      </c>
      <c r="M4" s="6">
        <f>SUMIFS(CargaDatosJug!P:P,CargaDatosJug!$A:$A,CargaDatosEq!$A4,CargaDatosJug!$B:$B,CargaDatosEq!$B4,CargaDatosJug!$C:$C,CargaDatosEq!$C4,CargaDatosJug!$E:$E,CargaDatosEq!$E4,CargaDatosJug!$F:$F,CargaDatosEq!$F4,CargaDatosJug!$G:$G,CargaDatosEq!$G4)</f>
        <v>0</v>
      </c>
      <c r="N4" s="6">
        <f>SUMIFS(CargaDatosJug!Q:Q,CargaDatosJug!$A:$A,CargaDatosEq!$A4,CargaDatosJug!$B:$B,CargaDatosEq!$B4,CargaDatosJug!$C:$C,CargaDatosEq!$C4,CargaDatosJug!$E:$E,CargaDatosEq!$E4,CargaDatosJug!$F:$F,CargaDatosEq!$F4,CargaDatosJug!$G:$G,CargaDatosEq!$G4)</f>
        <v>0</v>
      </c>
      <c r="O4" s="7" t="str">
        <f>IFERROR(M4/N4,"")</f>
        <v/>
      </c>
      <c r="P4" s="6">
        <f>SUMIFS(CargaDatosJug!S:S,CargaDatosJug!$A:$A,CargaDatosEq!$A4,CargaDatosJug!$B:$B,CargaDatosEq!$B4,CargaDatosJug!$C:$C,CargaDatosEq!$C4,CargaDatosJug!$E:$E,CargaDatosEq!$E4,CargaDatosJug!$F:$F,CargaDatosEq!$F4,CargaDatosJug!$G:$G,CargaDatosEq!$G4)</f>
        <v>0</v>
      </c>
      <c r="Q4" s="6">
        <f>SUMIFS(CargaDatosJug!T:T,CargaDatosJug!$A:$A,CargaDatosEq!$A4,CargaDatosJug!$B:$B,CargaDatosEq!$B4,CargaDatosJug!$C:$C,CargaDatosEq!$C4,CargaDatosJug!$E:$E,CargaDatosEq!$E4,CargaDatosJug!$F:$F,CargaDatosEq!$F4,CargaDatosJug!$G:$G,CargaDatosEq!$G4)</f>
        <v>0</v>
      </c>
      <c r="R4" s="7" t="str">
        <f>IFERROR(P4/Q4,"")</f>
        <v/>
      </c>
      <c r="S4" s="6">
        <f>SUMIFS(CargaDatosJug!V:V,CargaDatosJug!$A:$A,CargaDatosEq!$A4,CargaDatosJug!$B:$B,CargaDatosEq!$B4,CargaDatosJug!$C:$C,CargaDatosEq!$C4,CargaDatosJug!$E:$E,CargaDatosEq!$E4,CargaDatosJug!$F:$F,CargaDatosEq!$F4,CargaDatosJug!$G:$G,CargaDatosEq!$G4)</f>
        <v>0</v>
      </c>
      <c r="T4" s="6">
        <f>SUMIFS(CargaDatosJug!W:W,CargaDatosJug!$A:$A,CargaDatosEq!$A4,CargaDatosJug!$B:$B,CargaDatosEq!$B4,CargaDatosJug!$C:$C,CargaDatosEq!$C4,CargaDatosJug!$E:$E,CargaDatosEq!$E4,CargaDatosJug!$F:$F,CargaDatosEq!$F4,CargaDatosJug!$G:$G,CargaDatosEq!$G4)</f>
        <v>0</v>
      </c>
      <c r="U4" s="6">
        <f>SUM(S4:T4)</f>
        <v>0</v>
      </c>
      <c r="V4" s="6">
        <f>SUMIFS(CargaDatosJug!Y:Y,CargaDatosJug!$A:$A,CargaDatosEq!$A4,CargaDatosJug!$B:$B,CargaDatosEq!$B4,CargaDatosJug!$C:$C,CargaDatosEq!$C4,CargaDatosJug!$E:$E,CargaDatosEq!$E4,CargaDatosJug!$F:$F,CargaDatosEq!$F4,CargaDatosJug!$G:$G,CargaDatosEq!$G4)</f>
        <v>0</v>
      </c>
      <c r="W4" s="6">
        <f>SUMIFS(CargaDatosJug!Z:Z,CargaDatosJug!$A:$A,CargaDatosEq!$A4,CargaDatosJug!$B:$B,CargaDatosEq!$B4,CargaDatosJug!$C:$C,CargaDatosEq!$C4,CargaDatosJug!$E:$E,CargaDatosEq!$E4,CargaDatosJug!$F:$F,CargaDatosEq!$F4,CargaDatosJug!$G:$G,CargaDatosEq!$G4)</f>
        <v>0</v>
      </c>
      <c r="X4" s="6">
        <f>SUMIFS(CargaDatosJug!AA:AA,CargaDatosJug!$A:$A,CargaDatosEq!$A4,CargaDatosJug!$B:$B,CargaDatosEq!$B4,CargaDatosJug!$C:$C,CargaDatosEq!$C4,CargaDatosJug!$E:$E,CargaDatosEq!$E4,CargaDatosJug!$F:$F,CargaDatosEq!$F4,CargaDatosJug!$G:$G,CargaDatosEq!$G4)</f>
        <v>0</v>
      </c>
      <c r="Y4" s="6">
        <f>SUMIFS(CargaDatosJug!AB:AB,CargaDatosJug!$A:$A,CargaDatosEq!$A4,CargaDatosJug!$B:$B,CargaDatosEq!$B4,CargaDatosJug!$C:$C,CargaDatosEq!$C4,CargaDatosJug!$E:$E,CargaDatosEq!$E4,CargaDatosJug!$F:$F,CargaDatosEq!$F4,CargaDatosJug!$G:$G,CargaDatosEq!$G4)</f>
        <v>0</v>
      </c>
      <c r="Z4" s="6">
        <f>SUMIFS(CargaDatosJug!AC:AC,CargaDatosJug!$A:$A,CargaDatosEq!$A4,CargaDatosJug!$B:$B,CargaDatosEq!$B4,CargaDatosJug!$C:$C,CargaDatosEq!$C4,CargaDatosJug!$E:$E,CargaDatosEq!$E4,CargaDatosJug!$F:$F,CargaDatosEq!$F4,CargaDatosJug!$G:$G,CargaDatosEq!$G4)</f>
        <v>0</v>
      </c>
      <c r="AA4" s="6">
        <f>SUMIFS(CargaDatosJug!AD:AD,CargaDatosJug!$A:$A,CargaDatosEq!$A4,CargaDatosJug!$B:$B,CargaDatosEq!$B4,CargaDatosJug!$C:$C,CargaDatosEq!$C4,CargaDatosJug!$E:$E,CargaDatosEq!$E4,CargaDatosJug!$F:$F,CargaDatosEq!$F4,CargaDatosJug!$G:$G,CargaDatosEq!$G4)</f>
        <v>0</v>
      </c>
      <c r="AB4" s="6">
        <f>SUMIFS(CargaDatosJug!AE:AE,CargaDatosJug!$A:$A,CargaDatosEq!$A4,CargaDatosJug!$B:$B,CargaDatosEq!$B4,CargaDatosJug!$C:$C,CargaDatosEq!$C4,CargaDatosJug!$E:$E,CargaDatosEq!$E4,CargaDatosJug!$F:$F,CargaDatosEq!$F4,CargaDatosJug!$G:$G,CargaDatosEq!$G4)</f>
        <v>0</v>
      </c>
      <c r="AC4" s="6">
        <f>SUMIFS(CargaDatosJug!AF:AF,CargaDatosJug!$A:$A,CargaDatosEq!$A4,CargaDatosJug!$B:$B,CargaDatosEq!$B4,CargaDatosJug!$C:$C,CargaDatosEq!$C4,CargaDatosJug!$E:$E,CargaDatosEq!$E4,CargaDatosJug!$F:$F,CargaDatosEq!$F4,CargaDatosJug!$G:$G,CargaDatosEq!$G4)</f>
        <v>0</v>
      </c>
      <c r="AD4" s="58">
        <f>IFERROR(K4+N4+Q4*0.44-T4+X4,"")</f>
        <v>0</v>
      </c>
      <c r="AE4" s="59" t="str">
        <f>IFERROR(I4/AD4,"")</f>
        <v/>
      </c>
      <c r="AF4" s="59" t="str">
        <f>IFERROR(I5/AD4,"")</f>
        <v/>
      </c>
      <c r="AG4" s="59" t="str">
        <f>IFERROR(AE4-AF4,"")</f>
        <v/>
      </c>
      <c r="AH4" s="7" t="str">
        <f>IFERROR(S4/(S4+T5),"")</f>
        <v/>
      </c>
      <c r="AI4" s="7" t="str">
        <f>IFERROR(T4/(T4+S5),"")</f>
        <v/>
      </c>
      <c r="AJ4" s="7" t="str">
        <f>IFERROR(U4/(U4+U5),"")</f>
        <v/>
      </c>
      <c r="AK4" s="7" t="str">
        <f>IFERROR(V4/AD4,"")</f>
        <v/>
      </c>
      <c r="AL4" s="7" t="str">
        <f>IFERROR(X4/AD4,"")</f>
        <v/>
      </c>
      <c r="AM4" s="7" t="str">
        <f>IFERROR(W4/AD4,"")</f>
        <v/>
      </c>
      <c r="AN4" s="7" t="str">
        <f>IFERROR(Y4/AD4,"")</f>
        <v/>
      </c>
      <c r="AO4" s="7" t="str">
        <f>IFERROR(N4/(N4+K4),"")</f>
        <v/>
      </c>
      <c r="AP4" s="7" t="str">
        <f>IFERROR((J4+1.5*M4)/(K4+N4),"")</f>
        <v/>
      </c>
      <c r="AQ4" s="7" t="str">
        <f>IFERROR(I4/(2*(K4+N4+Q4*0.44)),"")</f>
        <v/>
      </c>
      <c r="AR4" s="7" t="str">
        <f>IFERROR(P4/(K4+N4),"")</f>
        <v/>
      </c>
    </row>
    <row r="5" spans="1:44" x14ac:dyDescent="0.2">
      <c r="A5" s="8">
        <f>+A4</f>
        <v>0</v>
      </c>
      <c r="B5" s="9">
        <f>+B4</f>
        <v>0</v>
      </c>
      <c r="C5" s="6">
        <f>+C4</f>
        <v>0</v>
      </c>
      <c r="D5" s="6" t="str">
        <f>IF(D4="Local","Visitante","Local")</f>
        <v>Local</v>
      </c>
      <c r="E5" s="6">
        <f>+E4</f>
        <v>0</v>
      </c>
      <c r="F5" s="6">
        <f>+G4</f>
        <v>0</v>
      </c>
      <c r="G5" s="6">
        <f>+F4</f>
        <v>0</v>
      </c>
      <c r="H5" s="4"/>
      <c r="I5" s="4"/>
      <c r="J5" s="4"/>
      <c r="K5" s="4"/>
      <c r="L5" s="7" t="str">
        <f>IFERROR(J5/K5,"")</f>
        <v/>
      </c>
      <c r="M5" s="4"/>
      <c r="N5" s="4"/>
      <c r="O5" s="7" t="str">
        <f>IFERROR(M5/N5,"")</f>
        <v/>
      </c>
      <c r="P5" s="4"/>
      <c r="Q5" s="4"/>
      <c r="R5" s="7" t="str">
        <f>IFERROR(P5/Q5,"")</f>
        <v/>
      </c>
      <c r="S5" s="4"/>
      <c r="T5" s="4"/>
      <c r="U5" s="6">
        <f t="shared" ref="U5:U68" si="0">SUM(S5:T5)</f>
        <v>0</v>
      </c>
      <c r="V5" s="4"/>
      <c r="W5" s="4"/>
      <c r="X5" s="4"/>
      <c r="Y5" s="4"/>
      <c r="Z5" s="4"/>
      <c r="AA5" s="4"/>
      <c r="AB5" s="4"/>
      <c r="AC5" s="4"/>
      <c r="AD5" s="58">
        <f>IFERROR(K5+N5+Q5*0.44-T5+X5,"")</f>
        <v>0</v>
      </c>
      <c r="AE5" s="59" t="str">
        <f>IFERROR(I5/AD5,"")</f>
        <v/>
      </c>
      <c r="AF5" s="59" t="str">
        <f>IFERROR(I4/AD5,"")</f>
        <v/>
      </c>
      <c r="AG5" s="59" t="str">
        <f t="shared" ref="AG5:AG68" si="1">IFERROR(AE5-AF5,"")</f>
        <v/>
      </c>
      <c r="AH5" s="7" t="str">
        <f>IFERROR(S5/(S5+T4),"")</f>
        <v/>
      </c>
      <c r="AI5" s="7" t="str">
        <f>IFERROR(T5/(T5+S4),"")</f>
        <v/>
      </c>
      <c r="AJ5" s="7" t="str">
        <f>IFERROR(U5/(U5+U4),"")</f>
        <v/>
      </c>
      <c r="AK5" s="7" t="str">
        <f>IFERROR(V5/AD5,"")</f>
        <v/>
      </c>
      <c r="AL5" s="7" t="str">
        <f>IFERROR(X5/AD5,"")</f>
        <v/>
      </c>
      <c r="AM5" s="7" t="str">
        <f>IFERROR(W5/AD5,"")</f>
        <v/>
      </c>
      <c r="AN5" s="7" t="str">
        <f>IFERROR(Y5/AD5,"")</f>
        <v/>
      </c>
      <c r="AO5" s="7" t="str">
        <f>IFERROR(N5/(N5+K5),"")</f>
        <v/>
      </c>
      <c r="AP5" s="7" t="str">
        <f>IFERROR((J5+1.5*M5)/(K5+N5),"")</f>
        <v/>
      </c>
      <c r="AQ5" s="7" t="str">
        <f>IFERROR(I5/(2*(K5+N5+Q5*0.44)),"")</f>
        <v/>
      </c>
      <c r="AR5" s="7" t="str">
        <f>IFERROR(P5/(K5+N5),"")</f>
        <v/>
      </c>
    </row>
    <row r="6" spans="1:44" x14ac:dyDescent="0.2">
      <c r="A6" s="2"/>
      <c r="B6" s="3"/>
      <c r="C6" s="4"/>
      <c r="D6" s="4"/>
      <c r="E6" s="4"/>
      <c r="F6" s="4"/>
      <c r="G6" s="4"/>
      <c r="H6" s="6">
        <f>SUMIFS(CargaDatosJug!J:J,CargaDatosJug!$A:$A,CargaDatosEq!$A6,CargaDatosJug!$B:$B,CargaDatosEq!$B6,CargaDatosJug!$C:$C,CargaDatosEq!$C6,CargaDatosJug!$E:$E,CargaDatosEq!$E6,CargaDatosJug!$F:$F,CargaDatosEq!$F6,CargaDatosJug!$G:$G,CargaDatosEq!$G6)+SUMIFS(CargaDatosJug!K:K,CargaDatosJug!$A:$A,CargaDatosEq!$A6,CargaDatosJug!$B:$B,CargaDatosEq!$B6,CargaDatosJug!$C:$C,CargaDatosEq!$C6,CargaDatosJug!$E:$E,CargaDatosEq!$E6,CargaDatosJug!$F:$F,CargaDatosEq!$F6,CargaDatosJug!$G:$G,CargaDatosEq!$G6)/60</f>
        <v>0</v>
      </c>
      <c r="I6" s="6">
        <f>SUMIFS(CargaDatosJug!L:L,CargaDatosJug!$A:$A,CargaDatosEq!$A6,CargaDatosJug!$B:$B,CargaDatosEq!$B6,CargaDatosJug!$C:$C,CargaDatosEq!$C6,CargaDatosJug!$E:$E,CargaDatosEq!$E6,CargaDatosJug!$F:$F,CargaDatosEq!$F6,CargaDatosJug!$G:$G,CargaDatosEq!$G6)</f>
        <v>0</v>
      </c>
      <c r="J6" s="6">
        <f>SUMIFS(CargaDatosJug!M:M,CargaDatosJug!$A:$A,CargaDatosEq!$A6,CargaDatosJug!$B:$B,CargaDatosEq!$B6,CargaDatosJug!$C:$C,CargaDatosEq!$C6,CargaDatosJug!$E:$E,CargaDatosEq!$E6,CargaDatosJug!$F:$F,CargaDatosEq!$F6,CargaDatosJug!$G:$G,CargaDatosEq!$G6)</f>
        <v>0</v>
      </c>
      <c r="K6" s="6">
        <f>SUMIFS(CargaDatosJug!N:N,CargaDatosJug!$A:$A,CargaDatosEq!$A6,CargaDatosJug!$B:$B,CargaDatosEq!$B6,CargaDatosJug!$C:$C,CargaDatosEq!$C6,CargaDatosJug!$E:$E,CargaDatosEq!$E6,CargaDatosJug!$F:$F,CargaDatosEq!$F6,CargaDatosJug!$G:$G,CargaDatosEq!$G6)</f>
        <v>0</v>
      </c>
      <c r="L6" s="7" t="str">
        <f>IFERROR(J6/K6,"")</f>
        <v/>
      </c>
      <c r="M6" s="6">
        <f>SUMIFS(CargaDatosJug!P:P,CargaDatosJug!$A:$A,CargaDatosEq!$A6,CargaDatosJug!$B:$B,CargaDatosEq!$B6,CargaDatosJug!$C:$C,CargaDatosEq!$C6,CargaDatosJug!$E:$E,CargaDatosEq!$E6,CargaDatosJug!$F:$F,CargaDatosEq!$F6,CargaDatosJug!$G:$G,CargaDatosEq!$G6)</f>
        <v>0</v>
      </c>
      <c r="N6" s="6">
        <f>SUMIFS(CargaDatosJug!Q:Q,CargaDatosJug!$A:$A,CargaDatosEq!$A6,CargaDatosJug!$B:$B,CargaDatosEq!$B6,CargaDatosJug!$C:$C,CargaDatosEq!$C6,CargaDatosJug!$E:$E,CargaDatosEq!$E6,CargaDatosJug!$F:$F,CargaDatosEq!$F6,CargaDatosJug!$G:$G,CargaDatosEq!$G6)</f>
        <v>0</v>
      </c>
      <c r="O6" s="7" t="str">
        <f>IFERROR(M6/N6,"")</f>
        <v/>
      </c>
      <c r="P6" s="6">
        <f>SUMIFS(CargaDatosJug!S:S,CargaDatosJug!$A:$A,CargaDatosEq!$A6,CargaDatosJug!$B:$B,CargaDatosEq!$B6,CargaDatosJug!$C:$C,CargaDatosEq!$C6,CargaDatosJug!$E:$E,CargaDatosEq!$E6,CargaDatosJug!$F:$F,CargaDatosEq!$F6,CargaDatosJug!$G:$G,CargaDatosEq!$G6)</f>
        <v>0</v>
      </c>
      <c r="Q6" s="6">
        <f>SUMIFS(CargaDatosJug!T:T,CargaDatosJug!$A:$A,CargaDatosEq!$A6,CargaDatosJug!$B:$B,CargaDatosEq!$B6,CargaDatosJug!$C:$C,CargaDatosEq!$C6,CargaDatosJug!$E:$E,CargaDatosEq!$E6,CargaDatosJug!$F:$F,CargaDatosEq!$F6,CargaDatosJug!$G:$G,CargaDatosEq!$G6)</f>
        <v>0</v>
      </c>
      <c r="R6" s="7" t="str">
        <f>IFERROR(P6/Q6,"")</f>
        <v/>
      </c>
      <c r="S6" s="6">
        <f>SUMIFS(CargaDatosJug!V:V,CargaDatosJug!$A:$A,CargaDatosEq!$A6,CargaDatosJug!$B:$B,CargaDatosEq!$B6,CargaDatosJug!$C:$C,CargaDatosEq!$C6,CargaDatosJug!$E:$E,CargaDatosEq!$E6,CargaDatosJug!$F:$F,CargaDatosEq!$F6,CargaDatosJug!$G:$G,CargaDatosEq!$G6)</f>
        <v>0</v>
      </c>
      <c r="T6" s="6">
        <f>SUMIFS(CargaDatosJug!W:W,CargaDatosJug!$A:$A,CargaDatosEq!$A6,CargaDatosJug!$B:$B,CargaDatosEq!$B6,CargaDatosJug!$C:$C,CargaDatosEq!$C6,CargaDatosJug!$E:$E,CargaDatosEq!$E6,CargaDatosJug!$F:$F,CargaDatosEq!$F6,CargaDatosJug!$G:$G,CargaDatosEq!$G6)</f>
        <v>0</v>
      </c>
      <c r="U6" s="6">
        <f t="shared" si="0"/>
        <v>0</v>
      </c>
      <c r="V6" s="6">
        <f>SUMIFS(CargaDatosJug!Y:Y,CargaDatosJug!$A:$A,CargaDatosEq!$A6,CargaDatosJug!$B:$B,CargaDatosEq!$B6,CargaDatosJug!$C:$C,CargaDatosEq!$C6,CargaDatosJug!$E:$E,CargaDatosEq!$E6,CargaDatosJug!$F:$F,CargaDatosEq!$F6,CargaDatosJug!$G:$G,CargaDatosEq!$G6)</f>
        <v>0</v>
      </c>
      <c r="W6" s="6">
        <f>SUMIFS(CargaDatosJug!Z:Z,CargaDatosJug!$A:$A,CargaDatosEq!$A6,CargaDatosJug!$B:$B,CargaDatosEq!$B6,CargaDatosJug!$C:$C,CargaDatosEq!$C6,CargaDatosJug!$E:$E,CargaDatosEq!$E6,CargaDatosJug!$F:$F,CargaDatosEq!$F6,CargaDatosJug!$G:$G,CargaDatosEq!$G6)</f>
        <v>0</v>
      </c>
      <c r="X6" s="6">
        <f>SUMIFS(CargaDatosJug!AA:AA,CargaDatosJug!$A:$A,CargaDatosEq!$A6,CargaDatosJug!$B:$B,CargaDatosEq!$B6,CargaDatosJug!$C:$C,CargaDatosEq!$C6,CargaDatosJug!$E:$E,CargaDatosEq!$E6,CargaDatosJug!$F:$F,CargaDatosEq!$F6,CargaDatosJug!$G:$G,CargaDatosEq!$G6)</f>
        <v>0</v>
      </c>
      <c r="Y6" s="6">
        <f>SUMIFS(CargaDatosJug!AB:AB,CargaDatosJug!$A:$A,CargaDatosEq!$A6,CargaDatosJug!$B:$B,CargaDatosEq!$B6,CargaDatosJug!$C:$C,CargaDatosEq!$C6,CargaDatosJug!$E:$E,CargaDatosEq!$E6,CargaDatosJug!$F:$F,CargaDatosEq!$F6,CargaDatosJug!$G:$G,CargaDatosEq!$G6)</f>
        <v>0</v>
      </c>
      <c r="Z6" s="6">
        <f>SUMIFS(CargaDatosJug!AC:AC,CargaDatosJug!$A:$A,CargaDatosEq!$A6,CargaDatosJug!$B:$B,CargaDatosEq!$B6,CargaDatosJug!$C:$C,CargaDatosEq!$C6,CargaDatosJug!$E:$E,CargaDatosEq!$E6,CargaDatosJug!$F:$F,CargaDatosEq!$F6,CargaDatosJug!$G:$G,CargaDatosEq!$G6)</f>
        <v>0</v>
      </c>
      <c r="AA6" s="6">
        <f>SUMIFS(CargaDatosJug!AD:AD,CargaDatosJug!$A:$A,CargaDatosEq!$A6,CargaDatosJug!$B:$B,CargaDatosEq!$B6,CargaDatosJug!$C:$C,CargaDatosEq!$C6,CargaDatosJug!$E:$E,CargaDatosEq!$E6,CargaDatosJug!$F:$F,CargaDatosEq!$F6,CargaDatosJug!$G:$G,CargaDatosEq!$G6)</f>
        <v>0</v>
      </c>
      <c r="AB6" s="6">
        <f>SUMIFS(CargaDatosJug!AE:AE,CargaDatosJug!$A:$A,CargaDatosEq!$A6,CargaDatosJug!$B:$B,CargaDatosEq!$B6,CargaDatosJug!$C:$C,CargaDatosEq!$C6,CargaDatosJug!$E:$E,CargaDatosEq!$E6,CargaDatosJug!$F:$F,CargaDatosEq!$F6,CargaDatosJug!$G:$G,CargaDatosEq!$G6)</f>
        <v>0</v>
      </c>
      <c r="AC6" s="6">
        <f>SUMIFS(CargaDatosJug!AF:AF,CargaDatosJug!$A:$A,CargaDatosEq!$A6,CargaDatosJug!$B:$B,CargaDatosEq!$B6,CargaDatosJug!$C:$C,CargaDatosEq!$C6,CargaDatosJug!$E:$E,CargaDatosEq!$E6,CargaDatosJug!$F:$F,CargaDatosEq!$F6,CargaDatosJug!$G:$G,CargaDatosEq!$G6)</f>
        <v>0</v>
      </c>
      <c r="AD6" s="58">
        <f t="shared" ref="AD6:AD69" si="2">IFERROR(K6+N6+Q6*0.44-T6+X6,"")</f>
        <v>0</v>
      </c>
      <c r="AE6" s="59" t="str">
        <f t="shared" ref="AE6:AE69" si="3">IFERROR(I6/AD6,"")</f>
        <v/>
      </c>
      <c r="AF6" s="59" t="str">
        <f t="shared" ref="AF6" si="4">IFERROR(I7/AD6,"")</f>
        <v/>
      </c>
      <c r="AG6" s="59" t="str">
        <f t="shared" si="1"/>
        <v/>
      </c>
      <c r="AH6" s="7" t="str">
        <f t="shared" ref="AH6" si="5">IFERROR(S6/(S6+T7),"")</f>
        <v/>
      </c>
      <c r="AI6" s="7" t="str">
        <f t="shared" ref="AI6" si="6">IFERROR(T6/(T6+S7),"")</f>
        <v/>
      </c>
      <c r="AJ6" s="7" t="str">
        <f t="shared" ref="AJ6" si="7">IFERROR(U6/(U6+U7),"")</f>
        <v/>
      </c>
      <c r="AK6" s="7" t="str">
        <f t="shared" ref="AK6:AK69" si="8">IFERROR(V6/AD6,"")</f>
        <v/>
      </c>
      <c r="AL6" s="7" t="str">
        <f t="shared" ref="AL6:AL69" si="9">IFERROR(X6/AD6,"")</f>
        <v/>
      </c>
      <c r="AM6" s="7" t="str">
        <f t="shared" ref="AM6:AM69" si="10">IFERROR(W6/AD6,"")</f>
        <v/>
      </c>
      <c r="AN6" s="7" t="str">
        <f t="shared" ref="AN6:AN69" si="11">IFERROR(Y6/AD6,"")</f>
        <v/>
      </c>
      <c r="AO6" s="7" t="str">
        <f t="shared" ref="AO6:AO69" si="12">IFERROR(N6/(N6+K6),"")</f>
        <v/>
      </c>
      <c r="AP6" s="7" t="str">
        <f t="shared" ref="AP6:AP69" si="13">IFERROR((J6+1.5*M6)/(K6+N6),"")</f>
        <v/>
      </c>
      <c r="AQ6" s="7" t="str">
        <f t="shared" ref="AQ6:AQ69" si="14">IFERROR(I6/(2*(K6+N6+Q6*0.44)),"")</f>
        <v/>
      </c>
      <c r="AR6" s="7" t="str">
        <f t="shared" ref="AR6:AR69" si="15">IFERROR(P6/(K6+N6),"")</f>
        <v/>
      </c>
    </row>
    <row r="7" spans="1:44" x14ac:dyDescent="0.2">
      <c r="A7" s="8">
        <f>+A6</f>
        <v>0</v>
      </c>
      <c r="B7" s="9">
        <f>+B6</f>
        <v>0</v>
      </c>
      <c r="C7" s="6">
        <f>+C6</f>
        <v>0</v>
      </c>
      <c r="D7" s="6" t="str">
        <f>IF(D6="Local","Visitante","Local")</f>
        <v>Local</v>
      </c>
      <c r="E7" s="6">
        <f>+E6</f>
        <v>0</v>
      </c>
      <c r="F7" s="6">
        <f>+G6</f>
        <v>0</v>
      </c>
      <c r="G7" s="6">
        <f>+F6</f>
        <v>0</v>
      </c>
      <c r="H7" s="4"/>
      <c r="I7" s="4"/>
      <c r="J7" s="4"/>
      <c r="K7" s="4"/>
      <c r="L7" s="7" t="str">
        <f>IFERROR(J7/K7,"")</f>
        <v/>
      </c>
      <c r="M7" s="4"/>
      <c r="N7" s="4"/>
      <c r="O7" s="7" t="str">
        <f>IFERROR(M7/N7,"")</f>
        <v/>
      </c>
      <c r="P7" s="4"/>
      <c r="Q7" s="4"/>
      <c r="R7" s="7" t="str">
        <f>IFERROR(P7/Q7,"")</f>
        <v/>
      </c>
      <c r="S7" s="4"/>
      <c r="T7" s="4"/>
      <c r="U7" s="6">
        <f t="shared" si="0"/>
        <v>0</v>
      </c>
      <c r="V7" s="4"/>
      <c r="W7" s="4"/>
      <c r="X7" s="4"/>
      <c r="Y7" s="4"/>
      <c r="Z7" s="4"/>
      <c r="AA7" s="4"/>
      <c r="AB7" s="4"/>
      <c r="AC7" s="4"/>
      <c r="AD7" s="58">
        <f t="shared" si="2"/>
        <v>0</v>
      </c>
      <c r="AE7" s="59" t="str">
        <f t="shared" si="3"/>
        <v/>
      </c>
      <c r="AF7" s="59" t="str">
        <f t="shared" ref="AF7" si="16">IFERROR(I6/AD7,"")</f>
        <v/>
      </c>
      <c r="AG7" s="59" t="str">
        <f t="shared" si="1"/>
        <v/>
      </c>
      <c r="AH7" s="7" t="str">
        <f t="shared" ref="AH7" si="17">IFERROR(S7/(S7+T6),"")</f>
        <v/>
      </c>
      <c r="AI7" s="7" t="str">
        <f t="shared" ref="AI7" si="18">IFERROR(T7/(T7+S6),"")</f>
        <v/>
      </c>
      <c r="AJ7" s="7" t="str">
        <f t="shared" ref="AJ7" si="19">IFERROR(U7/(U7+U6),"")</f>
        <v/>
      </c>
      <c r="AK7" s="7" t="str">
        <f t="shared" si="8"/>
        <v/>
      </c>
      <c r="AL7" s="7" t="str">
        <f t="shared" si="9"/>
        <v/>
      </c>
      <c r="AM7" s="7" t="str">
        <f t="shared" si="10"/>
        <v/>
      </c>
      <c r="AN7" s="7" t="str">
        <f t="shared" si="11"/>
        <v/>
      </c>
      <c r="AO7" s="7" t="str">
        <f t="shared" si="12"/>
        <v/>
      </c>
      <c r="AP7" s="7" t="str">
        <f t="shared" si="13"/>
        <v/>
      </c>
      <c r="AQ7" s="7" t="str">
        <f t="shared" si="14"/>
        <v/>
      </c>
      <c r="AR7" s="7" t="str">
        <f t="shared" si="15"/>
        <v/>
      </c>
    </row>
    <row r="8" spans="1:44" x14ac:dyDescent="0.2">
      <c r="A8" s="2"/>
      <c r="B8" s="3"/>
      <c r="C8" s="4"/>
      <c r="D8" s="4"/>
      <c r="E8" s="4"/>
      <c r="F8" s="4"/>
      <c r="G8" s="4"/>
      <c r="H8" s="6">
        <f>SUMIFS(CargaDatosJug!J:J,CargaDatosJug!$A:$A,CargaDatosEq!$A8,CargaDatosJug!$B:$B,CargaDatosEq!$B8,CargaDatosJug!$C:$C,CargaDatosEq!$C8,CargaDatosJug!$E:$E,CargaDatosEq!$E8,CargaDatosJug!$F:$F,CargaDatosEq!$F8,CargaDatosJug!$G:$G,CargaDatosEq!$G8)+SUMIFS(CargaDatosJug!K:K,CargaDatosJug!$A:$A,CargaDatosEq!$A8,CargaDatosJug!$B:$B,CargaDatosEq!$B8,CargaDatosJug!$C:$C,CargaDatosEq!$C8,CargaDatosJug!$E:$E,CargaDatosEq!$E8,CargaDatosJug!$F:$F,CargaDatosEq!$F8,CargaDatosJug!$G:$G,CargaDatosEq!$G8)/60</f>
        <v>0</v>
      </c>
      <c r="I8" s="6">
        <f>SUMIFS(CargaDatosJug!L:L,CargaDatosJug!$A:$A,CargaDatosEq!$A8,CargaDatosJug!$B:$B,CargaDatosEq!$B8,CargaDatosJug!$C:$C,CargaDatosEq!$C8,CargaDatosJug!$E:$E,CargaDatosEq!$E8,CargaDatosJug!$F:$F,CargaDatosEq!$F8,CargaDatosJug!$G:$G,CargaDatosEq!$G8)</f>
        <v>0</v>
      </c>
      <c r="J8" s="6">
        <f>SUMIFS(CargaDatosJug!M:M,CargaDatosJug!$A:$A,CargaDatosEq!$A8,CargaDatosJug!$B:$B,CargaDatosEq!$B8,CargaDatosJug!$C:$C,CargaDatosEq!$C8,CargaDatosJug!$E:$E,CargaDatosEq!$E8,CargaDatosJug!$F:$F,CargaDatosEq!$F8,CargaDatosJug!$G:$G,CargaDatosEq!$G8)</f>
        <v>0</v>
      </c>
      <c r="K8" s="6">
        <f>SUMIFS(CargaDatosJug!N:N,CargaDatosJug!$A:$A,CargaDatosEq!$A8,CargaDatosJug!$B:$B,CargaDatosEq!$B8,CargaDatosJug!$C:$C,CargaDatosEq!$C8,CargaDatosJug!$E:$E,CargaDatosEq!$E8,CargaDatosJug!$F:$F,CargaDatosEq!$F8,CargaDatosJug!$G:$G,CargaDatosEq!$G8)</f>
        <v>0</v>
      </c>
      <c r="L8" s="7" t="str">
        <f t="shared" ref="L8:L71" si="20">IFERROR(J8/K8,"")</f>
        <v/>
      </c>
      <c r="M8" s="6">
        <f>SUMIFS(CargaDatosJug!P:P,CargaDatosJug!$A:$A,CargaDatosEq!$A8,CargaDatosJug!$B:$B,CargaDatosEq!$B8,CargaDatosJug!$C:$C,CargaDatosEq!$C8,CargaDatosJug!$E:$E,CargaDatosEq!$E8,CargaDatosJug!$F:$F,CargaDatosEq!$F8,CargaDatosJug!$G:$G,CargaDatosEq!$G8)</f>
        <v>0</v>
      </c>
      <c r="N8" s="6">
        <f>SUMIFS(CargaDatosJug!Q:Q,CargaDatosJug!$A:$A,CargaDatosEq!$A8,CargaDatosJug!$B:$B,CargaDatosEq!$B8,CargaDatosJug!$C:$C,CargaDatosEq!$C8,CargaDatosJug!$E:$E,CargaDatosEq!$E8,CargaDatosJug!$F:$F,CargaDatosEq!$F8,CargaDatosJug!$G:$G,CargaDatosEq!$G8)</f>
        <v>0</v>
      </c>
      <c r="O8" s="7" t="str">
        <f t="shared" ref="O8:O71" si="21">IFERROR(M8/N8,"")</f>
        <v/>
      </c>
      <c r="P8" s="6">
        <f>SUMIFS(CargaDatosJug!S:S,CargaDatosJug!$A:$A,CargaDatosEq!$A8,CargaDatosJug!$B:$B,CargaDatosEq!$B8,CargaDatosJug!$C:$C,CargaDatosEq!$C8,CargaDatosJug!$E:$E,CargaDatosEq!$E8,CargaDatosJug!$F:$F,CargaDatosEq!$F8,CargaDatosJug!$G:$G,CargaDatosEq!$G8)</f>
        <v>0</v>
      </c>
      <c r="Q8" s="6">
        <f>SUMIFS(CargaDatosJug!T:T,CargaDatosJug!$A:$A,CargaDatosEq!$A8,CargaDatosJug!$B:$B,CargaDatosEq!$B8,CargaDatosJug!$C:$C,CargaDatosEq!$C8,CargaDatosJug!$E:$E,CargaDatosEq!$E8,CargaDatosJug!$F:$F,CargaDatosEq!$F8,CargaDatosJug!$G:$G,CargaDatosEq!$G8)</f>
        <v>0</v>
      </c>
      <c r="R8" s="7" t="str">
        <f t="shared" ref="R8:R71" si="22">IFERROR(P8/Q8,"")</f>
        <v/>
      </c>
      <c r="S8" s="6">
        <f>SUMIFS(CargaDatosJug!V:V,CargaDatosJug!$A:$A,CargaDatosEq!$A8,CargaDatosJug!$B:$B,CargaDatosEq!$B8,CargaDatosJug!$C:$C,CargaDatosEq!$C8,CargaDatosJug!$E:$E,CargaDatosEq!$E8,CargaDatosJug!$F:$F,CargaDatosEq!$F8,CargaDatosJug!$G:$G,CargaDatosEq!$G8)</f>
        <v>0</v>
      </c>
      <c r="T8" s="6">
        <f>SUMIFS(CargaDatosJug!W:W,CargaDatosJug!$A:$A,CargaDatosEq!$A8,CargaDatosJug!$B:$B,CargaDatosEq!$B8,CargaDatosJug!$C:$C,CargaDatosEq!$C8,CargaDatosJug!$E:$E,CargaDatosEq!$E8,CargaDatosJug!$F:$F,CargaDatosEq!$F8,CargaDatosJug!$G:$G,CargaDatosEq!$G8)</f>
        <v>0</v>
      </c>
      <c r="U8" s="6">
        <f t="shared" si="0"/>
        <v>0</v>
      </c>
      <c r="V8" s="6">
        <f>SUMIFS(CargaDatosJug!Y:Y,CargaDatosJug!$A:$A,CargaDatosEq!$A8,CargaDatosJug!$B:$B,CargaDatosEq!$B8,CargaDatosJug!$C:$C,CargaDatosEq!$C8,CargaDatosJug!$E:$E,CargaDatosEq!$E8,CargaDatosJug!$F:$F,CargaDatosEq!$F8,CargaDatosJug!$G:$G,CargaDatosEq!$G8)</f>
        <v>0</v>
      </c>
      <c r="W8" s="6">
        <f>SUMIFS(CargaDatosJug!Z:Z,CargaDatosJug!$A:$A,CargaDatosEq!$A8,CargaDatosJug!$B:$B,CargaDatosEq!$B8,CargaDatosJug!$C:$C,CargaDatosEq!$C8,CargaDatosJug!$E:$E,CargaDatosEq!$E8,CargaDatosJug!$F:$F,CargaDatosEq!$F8,CargaDatosJug!$G:$G,CargaDatosEq!$G8)</f>
        <v>0</v>
      </c>
      <c r="X8" s="6">
        <f>SUMIFS(CargaDatosJug!AA:AA,CargaDatosJug!$A:$A,CargaDatosEq!$A8,CargaDatosJug!$B:$B,CargaDatosEq!$B8,CargaDatosJug!$C:$C,CargaDatosEq!$C8,CargaDatosJug!$E:$E,CargaDatosEq!$E8,CargaDatosJug!$F:$F,CargaDatosEq!$F8,CargaDatosJug!$G:$G,CargaDatosEq!$G8)</f>
        <v>0</v>
      </c>
      <c r="Y8" s="6">
        <f>SUMIFS(CargaDatosJug!AB:AB,CargaDatosJug!$A:$A,CargaDatosEq!$A8,CargaDatosJug!$B:$B,CargaDatosEq!$B8,CargaDatosJug!$C:$C,CargaDatosEq!$C8,CargaDatosJug!$E:$E,CargaDatosEq!$E8,CargaDatosJug!$F:$F,CargaDatosEq!$F8,CargaDatosJug!$G:$G,CargaDatosEq!$G8)</f>
        <v>0</v>
      </c>
      <c r="Z8" s="6">
        <f>SUMIFS(CargaDatosJug!AC:AC,CargaDatosJug!$A:$A,CargaDatosEq!$A8,CargaDatosJug!$B:$B,CargaDatosEq!$B8,CargaDatosJug!$C:$C,CargaDatosEq!$C8,CargaDatosJug!$E:$E,CargaDatosEq!$E8,CargaDatosJug!$F:$F,CargaDatosEq!$F8,CargaDatosJug!$G:$G,CargaDatosEq!$G8)</f>
        <v>0</v>
      </c>
      <c r="AA8" s="6">
        <f>SUMIFS(CargaDatosJug!AD:AD,CargaDatosJug!$A:$A,CargaDatosEq!$A8,CargaDatosJug!$B:$B,CargaDatosEq!$B8,CargaDatosJug!$C:$C,CargaDatosEq!$C8,CargaDatosJug!$E:$E,CargaDatosEq!$E8,CargaDatosJug!$F:$F,CargaDatosEq!$F8,CargaDatosJug!$G:$G,CargaDatosEq!$G8)</f>
        <v>0</v>
      </c>
      <c r="AB8" s="6">
        <f>SUMIFS(CargaDatosJug!AE:AE,CargaDatosJug!$A:$A,CargaDatosEq!$A8,CargaDatosJug!$B:$B,CargaDatosEq!$B8,CargaDatosJug!$C:$C,CargaDatosEq!$C8,CargaDatosJug!$E:$E,CargaDatosEq!$E8,CargaDatosJug!$F:$F,CargaDatosEq!$F8,CargaDatosJug!$G:$G,CargaDatosEq!$G8)</f>
        <v>0</v>
      </c>
      <c r="AC8" s="6">
        <f>SUMIFS(CargaDatosJug!AF:AF,CargaDatosJug!$A:$A,CargaDatosEq!$A8,CargaDatosJug!$B:$B,CargaDatosEq!$B8,CargaDatosJug!$C:$C,CargaDatosEq!$C8,CargaDatosJug!$E:$E,CargaDatosEq!$E8,CargaDatosJug!$F:$F,CargaDatosEq!$F8,CargaDatosJug!$G:$G,CargaDatosEq!$G8)</f>
        <v>0</v>
      </c>
      <c r="AD8" s="58">
        <f t="shared" si="2"/>
        <v>0</v>
      </c>
      <c r="AE8" s="59" t="str">
        <f t="shared" si="3"/>
        <v/>
      </c>
      <c r="AF8" s="59" t="str">
        <f t="shared" ref="AF8" si="23">IFERROR(I9/AD8,"")</f>
        <v/>
      </c>
      <c r="AG8" s="59" t="str">
        <f t="shared" si="1"/>
        <v/>
      </c>
      <c r="AH8" s="7" t="str">
        <f t="shared" ref="AH8" si="24">IFERROR(S8/(S8+T9),"")</f>
        <v/>
      </c>
      <c r="AI8" s="7" t="str">
        <f t="shared" ref="AI8" si="25">IFERROR(T8/(T8+S9),"")</f>
        <v/>
      </c>
      <c r="AJ8" s="7" t="str">
        <f t="shared" ref="AJ8" si="26">IFERROR(U8/(U8+U9),"")</f>
        <v/>
      </c>
      <c r="AK8" s="7" t="str">
        <f t="shared" si="8"/>
        <v/>
      </c>
      <c r="AL8" s="7" t="str">
        <f t="shared" si="9"/>
        <v/>
      </c>
      <c r="AM8" s="7" t="str">
        <f t="shared" si="10"/>
        <v/>
      </c>
      <c r="AN8" s="7" t="str">
        <f t="shared" si="11"/>
        <v/>
      </c>
      <c r="AO8" s="7" t="str">
        <f t="shared" si="12"/>
        <v/>
      </c>
      <c r="AP8" s="7" t="str">
        <f t="shared" si="13"/>
        <v/>
      </c>
      <c r="AQ8" s="7" t="str">
        <f t="shared" si="14"/>
        <v/>
      </c>
      <c r="AR8" s="7" t="str">
        <f t="shared" si="15"/>
        <v/>
      </c>
    </row>
    <row r="9" spans="1:44" x14ac:dyDescent="0.2">
      <c r="A9" s="8">
        <f t="shared" ref="A9" si="27">+A8</f>
        <v>0</v>
      </c>
      <c r="B9" s="9">
        <f t="shared" ref="B9" si="28">+B8</f>
        <v>0</v>
      </c>
      <c r="C9" s="6">
        <f t="shared" ref="C9" si="29">+C8</f>
        <v>0</v>
      </c>
      <c r="D9" s="6" t="str">
        <f>IF(D8="Local","Visitante","Local")</f>
        <v>Local</v>
      </c>
      <c r="E9" s="6">
        <f t="shared" ref="E9" si="30">+E8</f>
        <v>0</v>
      </c>
      <c r="F9" s="6">
        <f>+G8</f>
        <v>0</v>
      </c>
      <c r="G9" s="6">
        <f t="shared" ref="G9" si="31">+F8</f>
        <v>0</v>
      </c>
      <c r="H9" s="4"/>
      <c r="I9" s="4"/>
      <c r="J9" s="4"/>
      <c r="K9" s="4"/>
      <c r="L9" s="7" t="str">
        <f t="shared" si="20"/>
        <v/>
      </c>
      <c r="M9" s="4"/>
      <c r="N9" s="4"/>
      <c r="O9" s="7" t="str">
        <f t="shared" si="21"/>
        <v/>
      </c>
      <c r="P9" s="4"/>
      <c r="Q9" s="4"/>
      <c r="R9" s="7" t="str">
        <f t="shared" si="22"/>
        <v/>
      </c>
      <c r="S9" s="4"/>
      <c r="T9" s="4"/>
      <c r="U9" s="6">
        <f t="shared" si="0"/>
        <v>0</v>
      </c>
      <c r="V9" s="4"/>
      <c r="W9" s="4"/>
      <c r="X9" s="4"/>
      <c r="Y9" s="4"/>
      <c r="Z9" s="4"/>
      <c r="AA9" s="4"/>
      <c r="AB9" s="4"/>
      <c r="AC9" s="4"/>
      <c r="AD9" s="58">
        <f t="shared" si="2"/>
        <v>0</v>
      </c>
      <c r="AE9" s="59" t="str">
        <f t="shared" si="3"/>
        <v/>
      </c>
      <c r="AF9" s="59" t="str">
        <f t="shared" ref="AF9" si="32">IFERROR(I8/AD9,"")</f>
        <v/>
      </c>
      <c r="AG9" s="59" t="str">
        <f t="shared" si="1"/>
        <v/>
      </c>
      <c r="AH9" s="7" t="str">
        <f t="shared" ref="AH9" si="33">IFERROR(S9/(S9+T8),"")</f>
        <v/>
      </c>
      <c r="AI9" s="7" t="str">
        <f t="shared" ref="AI9" si="34">IFERROR(T9/(T9+S8),"")</f>
        <v/>
      </c>
      <c r="AJ9" s="7" t="str">
        <f t="shared" ref="AJ9" si="35">IFERROR(U9/(U9+U8),"")</f>
        <v/>
      </c>
      <c r="AK9" s="7" t="str">
        <f t="shared" si="8"/>
        <v/>
      </c>
      <c r="AL9" s="7" t="str">
        <f t="shared" si="9"/>
        <v/>
      </c>
      <c r="AM9" s="7" t="str">
        <f t="shared" si="10"/>
        <v/>
      </c>
      <c r="AN9" s="7" t="str">
        <f t="shared" si="11"/>
        <v/>
      </c>
      <c r="AO9" s="7" t="str">
        <f t="shared" si="12"/>
        <v/>
      </c>
      <c r="AP9" s="7" t="str">
        <f t="shared" si="13"/>
        <v/>
      </c>
      <c r="AQ9" s="7" t="str">
        <f t="shared" si="14"/>
        <v/>
      </c>
      <c r="AR9" s="7" t="str">
        <f t="shared" si="15"/>
        <v/>
      </c>
    </row>
    <row r="10" spans="1:44" x14ac:dyDescent="0.2">
      <c r="A10" s="2"/>
      <c r="B10" s="3"/>
      <c r="C10" s="4"/>
      <c r="D10" s="4"/>
      <c r="E10" s="4"/>
      <c r="F10" s="4"/>
      <c r="G10" s="4"/>
      <c r="H10" s="6">
        <f>SUMIFS(CargaDatosJug!J:J,CargaDatosJug!$A:$A,CargaDatosEq!$A10,CargaDatosJug!$B:$B,CargaDatosEq!$B10,CargaDatosJug!$C:$C,CargaDatosEq!$C10,CargaDatosJug!$E:$E,CargaDatosEq!$E10,CargaDatosJug!$F:$F,CargaDatosEq!$F10,CargaDatosJug!$G:$G,CargaDatosEq!$G10)+SUMIFS(CargaDatosJug!K:K,CargaDatosJug!$A:$A,CargaDatosEq!$A10,CargaDatosJug!$B:$B,CargaDatosEq!$B10,CargaDatosJug!$C:$C,CargaDatosEq!$C10,CargaDatosJug!$E:$E,CargaDatosEq!$E10,CargaDatosJug!$F:$F,CargaDatosEq!$F10,CargaDatosJug!$G:$G,CargaDatosEq!$G10)/60</f>
        <v>0</v>
      </c>
      <c r="I10" s="6">
        <f>SUMIFS(CargaDatosJug!L:L,CargaDatosJug!$A:$A,CargaDatosEq!$A10,CargaDatosJug!$B:$B,CargaDatosEq!$B10,CargaDatosJug!$C:$C,CargaDatosEq!$C10,CargaDatosJug!$E:$E,CargaDatosEq!$E10,CargaDatosJug!$F:$F,CargaDatosEq!$F10,CargaDatosJug!$G:$G,CargaDatosEq!$G10)</f>
        <v>0</v>
      </c>
      <c r="J10" s="6">
        <f>SUMIFS(CargaDatosJug!M:M,CargaDatosJug!$A:$A,CargaDatosEq!$A10,CargaDatosJug!$B:$B,CargaDatosEq!$B10,CargaDatosJug!$C:$C,CargaDatosEq!$C10,CargaDatosJug!$E:$E,CargaDatosEq!$E10,CargaDatosJug!$F:$F,CargaDatosEq!$F10,CargaDatosJug!$G:$G,CargaDatosEq!$G10)</f>
        <v>0</v>
      </c>
      <c r="K10" s="6">
        <f>SUMIFS(CargaDatosJug!N:N,CargaDatosJug!$A:$A,CargaDatosEq!$A10,CargaDatosJug!$B:$B,CargaDatosEq!$B10,CargaDatosJug!$C:$C,CargaDatosEq!$C10,CargaDatosJug!$E:$E,CargaDatosEq!$E10,CargaDatosJug!$F:$F,CargaDatosEq!$F10,CargaDatosJug!$G:$G,CargaDatosEq!$G10)</f>
        <v>0</v>
      </c>
      <c r="L10" s="7" t="str">
        <f t="shared" si="20"/>
        <v/>
      </c>
      <c r="M10" s="6">
        <f>SUMIFS(CargaDatosJug!P:P,CargaDatosJug!$A:$A,CargaDatosEq!$A10,CargaDatosJug!$B:$B,CargaDatosEq!$B10,CargaDatosJug!$C:$C,CargaDatosEq!$C10,CargaDatosJug!$E:$E,CargaDatosEq!$E10,CargaDatosJug!$F:$F,CargaDatosEq!$F10,CargaDatosJug!$G:$G,CargaDatosEq!$G10)</f>
        <v>0</v>
      </c>
      <c r="N10" s="6">
        <f>SUMIFS(CargaDatosJug!Q:Q,CargaDatosJug!$A:$A,CargaDatosEq!$A10,CargaDatosJug!$B:$B,CargaDatosEq!$B10,CargaDatosJug!$C:$C,CargaDatosEq!$C10,CargaDatosJug!$E:$E,CargaDatosEq!$E10,CargaDatosJug!$F:$F,CargaDatosEq!$F10,CargaDatosJug!$G:$G,CargaDatosEq!$G10)</f>
        <v>0</v>
      </c>
      <c r="O10" s="7" t="str">
        <f t="shared" si="21"/>
        <v/>
      </c>
      <c r="P10" s="6">
        <f>SUMIFS(CargaDatosJug!S:S,CargaDatosJug!$A:$A,CargaDatosEq!$A10,CargaDatosJug!$B:$B,CargaDatosEq!$B10,CargaDatosJug!$C:$C,CargaDatosEq!$C10,CargaDatosJug!$E:$E,CargaDatosEq!$E10,CargaDatosJug!$F:$F,CargaDatosEq!$F10,CargaDatosJug!$G:$G,CargaDatosEq!$G10)</f>
        <v>0</v>
      </c>
      <c r="Q10" s="6">
        <f>SUMIFS(CargaDatosJug!T:T,CargaDatosJug!$A:$A,CargaDatosEq!$A10,CargaDatosJug!$B:$B,CargaDatosEq!$B10,CargaDatosJug!$C:$C,CargaDatosEq!$C10,CargaDatosJug!$E:$E,CargaDatosEq!$E10,CargaDatosJug!$F:$F,CargaDatosEq!$F10,CargaDatosJug!$G:$G,CargaDatosEq!$G10)</f>
        <v>0</v>
      </c>
      <c r="R10" s="7" t="str">
        <f t="shared" si="22"/>
        <v/>
      </c>
      <c r="S10" s="6">
        <f>SUMIFS(CargaDatosJug!V:V,CargaDatosJug!$A:$A,CargaDatosEq!$A10,CargaDatosJug!$B:$B,CargaDatosEq!$B10,CargaDatosJug!$C:$C,CargaDatosEq!$C10,CargaDatosJug!$E:$E,CargaDatosEq!$E10,CargaDatosJug!$F:$F,CargaDatosEq!$F10,CargaDatosJug!$G:$G,CargaDatosEq!$G10)</f>
        <v>0</v>
      </c>
      <c r="T10" s="6">
        <f>SUMIFS(CargaDatosJug!W:W,CargaDatosJug!$A:$A,CargaDatosEq!$A10,CargaDatosJug!$B:$B,CargaDatosEq!$B10,CargaDatosJug!$C:$C,CargaDatosEq!$C10,CargaDatosJug!$E:$E,CargaDatosEq!$E10,CargaDatosJug!$F:$F,CargaDatosEq!$F10,CargaDatosJug!$G:$G,CargaDatosEq!$G10)</f>
        <v>0</v>
      </c>
      <c r="U10" s="6">
        <f t="shared" si="0"/>
        <v>0</v>
      </c>
      <c r="V10" s="6">
        <f>SUMIFS(CargaDatosJug!Y:Y,CargaDatosJug!$A:$A,CargaDatosEq!$A10,CargaDatosJug!$B:$B,CargaDatosEq!$B10,CargaDatosJug!$C:$C,CargaDatosEq!$C10,CargaDatosJug!$E:$E,CargaDatosEq!$E10,CargaDatosJug!$F:$F,CargaDatosEq!$F10,CargaDatosJug!$G:$G,CargaDatosEq!$G10)</f>
        <v>0</v>
      </c>
      <c r="W10" s="6">
        <f>SUMIFS(CargaDatosJug!Z:Z,CargaDatosJug!$A:$A,CargaDatosEq!$A10,CargaDatosJug!$B:$B,CargaDatosEq!$B10,CargaDatosJug!$C:$C,CargaDatosEq!$C10,CargaDatosJug!$E:$E,CargaDatosEq!$E10,CargaDatosJug!$F:$F,CargaDatosEq!$F10,CargaDatosJug!$G:$G,CargaDatosEq!$G10)</f>
        <v>0</v>
      </c>
      <c r="X10" s="6">
        <f>SUMIFS(CargaDatosJug!AA:AA,CargaDatosJug!$A:$A,CargaDatosEq!$A10,CargaDatosJug!$B:$B,CargaDatosEq!$B10,CargaDatosJug!$C:$C,CargaDatosEq!$C10,CargaDatosJug!$E:$E,CargaDatosEq!$E10,CargaDatosJug!$F:$F,CargaDatosEq!$F10,CargaDatosJug!$G:$G,CargaDatosEq!$G10)</f>
        <v>0</v>
      </c>
      <c r="Y10" s="6">
        <f>SUMIFS(CargaDatosJug!AB:AB,CargaDatosJug!$A:$A,CargaDatosEq!$A10,CargaDatosJug!$B:$B,CargaDatosEq!$B10,CargaDatosJug!$C:$C,CargaDatosEq!$C10,CargaDatosJug!$E:$E,CargaDatosEq!$E10,CargaDatosJug!$F:$F,CargaDatosEq!$F10,CargaDatosJug!$G:$G,CargaDatosEq!$G10)</f>
        <v>0</v>
      </c>
      <c r="Z10" s="6">
        <f>SUMIFS(CargaDatosJug!AC:AC,CargaDatosJug!$A:$A,CargaDatosEq!$A10,CargaDatosJug!$B:$B,CargaDatosEq!$B10,CargaDatosJug!$C:$C,CargaDatosEq!$C10,CargaDatosJug!$E:$E,CargaDatosEq!$E10,CargaDatosJug!$F:$F,CargaDatosEq!$F10,CargaDatosJug!$G:$G,CargaDatosEq!$G10)</f>
        <v>0</v>
      </c>
      <c r="AA10" s="6">
        <f>SUMIFS(CargaDatosJug!AD:AD,CargaDatosJug!$A:$A,CargaDatosEq!$A10,CargaDatosJug!$B:$B,CargaDatosEq!$B10,CargaDatosJug!$C:$C,CargaDatosEq!$C10,CargaDatosJug!$E:$E,CargaDatosEq!$E10,CargaDatosJug!$F:$F,CargaDatosEq!$F10,CargaDatosJug!$G:$G,CargaDatosEq!$G10)</f>
        <v>0</v>
      </c>
      <c r="AB10" s="6">
        <f>SUMIFS(CargaDatosJug!AE:AE,CargaDatosJug!$A:$A,CargaDatosEq!$A10,CargaDatosJug!$B:$B,CargaDatosEq!$B10,CargaDatosJug!$C:$C,CargaDatosEq!$C10,CargaDatosJug!$E:$E,CargaDatosEq!$E10,CargaDatosJug!$F:$F,CargaDatosEq!$F10,CargaDatosJug!$G:$G,CargaDatosEq!$G10)</f>
        <v>0</v>
      </c>
      <c r="AC10" s="6">
        <f>SUMIFS(CargaDatosJug!AF:AF,CargaDatosJug!$A:$A,CargaDatosEq!$A10,CargaDatosJug!$B:$B,CargaDatosEq!$B10,CargaDatosJug!$C:$C,CargaDatosEq!$C10,CargaDatosJug!$E:$E,CargaDatosEq!$E10,CargaDatosJug!$F:$F,CargaDatosEq!$F10,CargaDatosJug!$G:$G,CargaDatosEq!$G10)</f>
        <v>0</v>
      </c>
      <c r="AD10" s="58">
        <f t="shared" si="2"/>
        <v>0</v>
      </c>
      <c r="AE10" s="59" t="str">
        <f t="shared" si="3"/>
        <v/>
      </c>
      <c r="AF10" s="59" t="str">
        <f t="shared" ref="AF10" si="36">IFERROR(I11/AD10,"")</f>
        <v/>
      </c>
      <c r="AG10" s="59" t="str">
        <f t="shared" si="1"/>
        <v/>
      </c>
      <c r="AH10" s="7" t="str">
        <f t="shared" ref="AH10" si="37">IFERROR(S10/(S10+T11),"")</f>
        <v/>
      </c>
      <c r="AI10" s="7" t="str">
        <f t="shared" ref="AI10" si="38">IFERROR(T10/(T10+S11),"")</f>
        <v/>
      </c>
      <c r="AJ10" s="7" t="str">
        <f t="shared" ref="AJ10" si="39">IFERROR(U10/(U10+U11),"")</f>
        <v/>
      </c>
      <c r="AK10" s="7" t="str">
        <f t="shared" si="8"/>
        <v/>
      </c>
      <c r="AL10" s="7" t="str">
        <f t="shared" si="9"/>
        <v/>
      </c>
      <c r="AM10" s="7" t="str">
        <f t="shared" si="10"/>
        <v/>
      </c>
      <c r="AN10" s="7" t="str">
        <f t="shared" si="11"/>
        <v/>
      </c>
      <c r="AO10" s="7" t="str">
        <f t="shared" si="12"/>
        <v/>
      </c>
      <c r="AP10" s="7" t="str">
        <f t="shared" si="13"/>
        <v/>
      </c>
      <c r="AQ10" s="7" t="str">
        <f t="shared" si="14"/>
        <v/>
      </c>
      <c r="AR10" s="7" t="str">
        <f t="shared" si="15"/>
        <v/>
      </c>
    </row>
    <row r="11" spans="1:44" x14ac:dyDescent="0.2">
      <c r="A11" s="8">
        <f t="shared" ref="A11" si="40">+A10</f>
        <v>0</v>
      </c>
      <c r="B11" s="9">
        <f t="shared" ref="B11" si="41">+B10</f>
        <v>0</v>
      </c>
      <c r="C11" s="6">
        <f t="shared" ref="C11" si="42">+C10</f>
        <v>0</v>
      </c>
      <c r="D11" s="6" t="str">
        <f>IF(D10="Local","Visitante","Local")</f>
        <v>Local</v>
      </c>
      <c r="E11" s="6">
        <f t="shared" ref="E11" si="43">+E10</f>
        <v>0</v>
      </c>
      <c r="F11" s="6">
        <f t="shared" ref="F11" si="44">+G10</f>
        <v>0</v>
      </c>
      <c r="G11" s="6">
        <f t="shared" ref="G11" si="45">+F10</f>
        <v>0</v>
      </c>
      <c r="H11" s="4"/>
      <c r="I11" s="4"/>
      <c r="J11" s="4"/>
      <c r="K11" s="4"/>
      <c r="L11" s="7" t="str">
        <f t="shared" si="20"/>
        <v/>
      </c>
      <c r="M11" s="4"/>
      <c r="N11" s="4"/>
      <c r="O11" s="7" t="str">
        <f t="shared" si="21"/>
        <v/>
      </c>
      <c r="P11" s="4"/>
      <c r="Q11" s="4"/>
      <c r="R11" s="7" t="str">
        <f t="shared" si="22"/>
        <v/>
      </c>
      <c r="S11" s="4"/>
      <c r="T11" s="4"/>
      <c r="U11" s="6">
        <f t="shared" si="0"/>
        <v>0</v>
      </c>
      <c r="V11" s="4"/>
      <c r="W11" s="4"/>
      <c r="X11" s="4"/>
      <c r="Y11" s="4"/>
      <c r="Z11" s="4"/>
      <c r="AA11" s="4"/>
      <c r="AB11" s="4"/>
      <c r="AC11" s="4"/>
      <c r="AD11" s="58">
        <f t="shared" si="2"/>
        <v>0</v>
      </c>
      <c r="AE11" s="59" t="str">
        <f t="shared" si="3"/>
        <v/>
      </c>
      <c r="AF11" s="59" t="str">
        <f t="shared" ref="AF11" si="46">IFERROR(I10/AD11,"")</f>
        <v/>
      </c>
      <c r="AG11" s="59" t="str">
        <f t="shared" si="1"/>
        <v/>
      </c>
      <c r="AH11" s="7" t="str">
        <f t="shared" ref="AH11" si="47">IFERROR(S11/(S11+T10),"")</f>
        <v/>
      </c>
      <c r="AI11" s="7" t="str">
        <f t="shared" ref="AI11" si="48">IFERROR(T11/(T11+S10),"")</f>
        <v/>
      </c>
      <c r="AJ11" s="7" t="str">
        <f t="shared" ref="AJ11" si="49">IFERROR(U11/(U11+U10),"")</f>
        <v/>
      </c>
      <c r="AK11" s="7" t="str">
        <f t="shared" si="8"/>
        <v/>
      </c>
      <c r="AL11" s="7" t="str">
        <f t="shared" si="9"/>
        <v/>
      </c>
      <c r="AM11" s="7" t="str">
        <f t="shared" si="10"/>
        <v/>
      </c>
      <c r="AN11" s="7" t="str">
        <f t="shared" si="11"/>
        <v/>
      </c>
      <c r="AO11" s="7" t="str">
        <f t="shared" si="12"/>
        <v/>
      </c>
      <c r="AP11" s="7" t="str">
        <f t="shared" si="13"/>
        <v/>
      </c>
      <c r="AQ11" s="7" t="str">
        <f t="shared" si="14"/>
        <v/>
      </c>
      <c r="AR11" s="7" t="str">
        <f t="shared" si="15"/>
        <v/>
      </c>
    </row>
    <row r="12" spans="1:44" x14ac:dyDescent="0.2">
      <c r="A12" s="2"/>
      <c r="B12" s="3"/>
      <c r="C12" s="4"/>
      <c r="D12" s="4"/>
      <c r="E12" s="4"/>
      <c r="F12" s="4"/>
      <c r="G12" s="4"/>
      <c r="H12" s="6">
        <f>SUMIFS(CargaDatosJug!J:J,CargaDatosJug!$A:$A,CargaDatosEq!$A12,CargaDatosJug!$B:$B,CargaDatosEq!$B12,CargaDatosJug!$C:$C,CargaDatosEq!$C12,CargaDatosJug!$E:$E,CargaDatosEq!$E12,CargaDatosJug!$F:$F,CargaDatosEq!$F12,CargaDatosJug!$G:$G,CargaDatosEq!$G12)+SUMIFS(CargaDatosJug!K:K,CargaDatosJug!$A:$A,CargaDatosEq!$A12,CargaDatosJug!$B:$B,CargaDatosEq!$B12,CargaDatosJug!$C:$C,CargaDatosEq!$C12,CargaDatosJug!$E:$E,CargaDatosEq!$E12,CargaDatosJug!$F:$F,CargaDatosEq!$F12,CargaDatosJug!$G:$G,CargaDatosEq!$G12)/60</f>
        <v>0</v>
      </c>
      <c r="I12" s="6">
        <f>SUMIFS(CargaDatosJug!L:L,CargaDatosJug!$A:$A,CargaDatosEq!$A12,CargaDatosJug!$B:$B,CargaDatosEq!$B12,CargaDatosJug!$C:$C,CargaDatosEq!$C12,CargaDatosJug!$E:$E,CargaDatosEq!$E12,CargaDatosJug!$F:$F,CargaDatosEq!$F12,CargaDatosJug!$G:$G,CargaDatosEq!$G12)</f>
        <v>0</v>
      </c>
      <c r="J12" s="6">
        <f>SUMIFS(CargaDatosJug!M:M,CargaDatosJug!$A:$A,CargaDatosEq!$A12,CargaDatosJug!$B:$B,CargaDatosEq!$B12,CargaDatosJug!$C:$C,CargaDatosEq!$C12,CargaDatosJug!$E:$E,CargaDatosEq!$E12,CargaDatosJug!$F:$F,CargaDatosEq!$F12,CargaDatosJug!$G:$G,CargaDatosEq!$G12)</f>
        <v>0</v>
      </c>
      <c r="K12" s="6">
        <f>SUMIFS(CargaDatosJug!N:N,CargaDatosJug!$A:$A,CargaDatosEq!$A12,CargaDatosJug!$B:$B,CargaDatosEq!$B12,CargaDatosJug!$C:$C,CargaDatosEq!$C12,CargaDatosJug!$E:$E,CargaDatosEq!$E12,CargaDatosJug!$F:$F,CargaDatosEq!$F12,CargaDatosJug!$G:$G,CargaDatosEq!$G12)</f>
        <v>0</v>
      </c>
      <c r="L12" s="7" t="str">
        <f t="shared" si="20"/>
        <v/>
      </c>
      <c r="M12" s="6">
        <f>SUMIFS(CargaDatosJug!P:P,CargaDatosJug!$A:$A,CargaDatosEq!$A12,CargaDatosJug!$B:$B,CargaDatosEq!$B12,CargaDatosJug!$C:$C,CargaDatosEq!$C12,CargaDatosJug!$E:$E,CargaDatosEq!$E12,CargaDatosJug!$F:$F,CargaDatosEq!$F12,CargaDatosJug!$G:$G,CargaDatosEq!$G12)</f>
        <v>0</v>
      </c>
      <c r="N12" s="6">
        <f>SUMIFS(CargaDatosJug!Q:Q,CargaDatosJug!$A:$A,CargaDatosEq!$A12,CargaDatosJug!$B:$B,CargaDatosEq!$B12,CargaDatosJug!$C:$C,CargaDatosEq!$C12,CargaDatosJug!$E:$E,CargaDatosEq!$E12,CargaDatosJug!$F:$F,CargaDatosEq!$F12,CargaDatosJug!$G:$G,CargaDatosEq!$G12)</f>
        <v>0</v>
      </c>
      <c r="O12" s="7" t="str">
        <f t="shared" si="21"/>
        <v/>
      </c>
      <c r="P12" s="6">
        <f>SUMIFS(CargaDatosJug!S:S,CargaDatosJug!$A:$A,CargaDatosEq!$A12,CargaDatosJug!$B:$B,CargaDatosEq!$B12,CargaDatosJug!$C:$C,CargaDatosEq!$C12,CargaDatosJug!$E:$E,CargaDatosEq!$E12,CargaDatosJug!$F:$F,CargaDatosEq!$F12,CargaDatosJug!$G:$G,CargaDatosEq!$G12)</f>
        <v>0</v>
      </c>
      <c r="Q12" s="6">
        <f>SUMIFS(CargaDatosJug!T:T,CargaDatosJug!$A:$A,CargaDatosEq!$A12,CargaDatosJug!$B:$B,CargaDatosEq!$B12,CargaDatosJug!$C:$C,CargaDatosEq!$C12,CargaDatosJug!$E:$E,CargaDatosEq!$E12,CargaDatosJug!$F:$F,CargaDatosEq!$F12,CargaDatosJug!$G:$G,CargaDatosEq!$G12)</f>
        <v>0</v>
      </c>
      <c r="R12" s="7" t="str">
        <f t="shared" si="22"/>
        <v/>
      </c>
      <c r="S12" s="6">
        <f>SUMIFS(CargaDatosJug!V:V,CargaDatosJug!$A:$A,CargaDatosEq!$A12,CargaDatosJug!$B:$B,CargaDatosEq!$B12,CargaDatosJug!$C:$C,CargaDatosEq!$C12,CargaDatosJug!$E:$E,CargaDatosEq!$E12,CargaDatosJug!$F:$F,CargaDatosEq!$F12,CargaDatosJug!$G:$G,CargaDatosEq!$G12)</f>
        <v>0</v>
      </c>
      <c r="T12" s="6">
        <f>SUMIFS(CargaDatosJug!W:W,CargaDatosJug!$A:$A,CargaDatosEq!$A12,CargaDatosJug!$B:$B,CargaDatosEq!$B12,CargaDatosJug!$C:$C,CargaDatosEq!$C12,CargaDatosJug!$E:$E,CargaDatosEq!$E12,CargaDatosJug!$F:$F,CargaDatosEq!$F12,CargaDatosJug!$G:$G,CargaDatosEq!$G12)</f>
        <v>0</v>
      </c>
      <c r="U12" s="6">
        <f t="shared" si="0"/>
        <v>0</v>
      </c>
      <c r="V12" s="6">
        <f>SUMIFS(CargaDatosJug!Y:Y,CargaDatosJug!$A:$A,CargaDatosEq!$A12,CargaDatosJug!$B:$B,CargaDatosEq!$B12,CargaDatosJug!$C:$C,CargaDatosEq!$C12,CargaDatosJug!$E:$E,CargaDatosEq!$E12,CargaDatosJug!$F:$F,CargaDatosEq!$F12,CargaDatosJug!$G:$G,CargaDatosEq!$G12)</f>
        <v>0</v>
      </c>
      <c r="W12" s="6">
        <f>SUMIFS(CargaDatosJug!Z:Z,CargaDatosJug!$A:$A,CargaDatosEq!$A12,CargaDatosJug!$B:$B,CargaDatosEq!$B12,CargaDatosJug!$C:$C,CargaDatosEq!$C12,CargaDatosJug!$E:$E,CargaDatosEq!$E12,CargaDatosJug!$F:$F,CargaDatosEq!$F12,CargaDatosJug!$G:$G,CargaDatosEq!$G12)</f>
        <v>0</v>
      </c>
      <c r="X12" s="6">
        <f>SUMIFS(CargaDatosJug!AA:AA,CargaDatosJug!$A:$A,CargaDatosEq!$A12,CargaDatosJug!$B:$B,CargaDatosEq!$B12,CargaDatosJug!$C:$C,CargaDatosEq!$C12,CargaDatosJug!$E:$E,CargaDatosEq!$E12,CargaDatosJug!$F:$F,CargaDatosEq!$F12,CargaDatosJug!$G:$G,CargaDatosEq!$G12)</f>
        <v>0</v>
      </c>
      <c r="Y12" s="6">
        <f>SUMIFS(CargaDatosJug!AB:AB,CargaDatosJug!$A:$A,CargaDatosEq!$A12,CargaDatosJug!$B:$B,CargaDatosEq!$B12,CargaDatosJug!$C:$C,CargaDatosEq!$C12,CargaDatosJug!$E:$E,CargaDatosEq!$E12,CargaDatosJug!$F:$F,CargaDatosEq!$F12,CargaDatosJug!$G:$G,CargaDatosEq!$G12)</f>
        <v>0</v>
      </c>
      <c r="Z12" s="6">
        <f>SUMIFS(CargaDatosJug!AC:AC,CargaDatosJug!$A:$A,CargaDatosEq!$A12,CargaDatosJug!$B:$B,CargaDatosEq!$B12,CargaDatosJug!$C:$C,CargaDatosEq!$C12,CargaDatosJug!$E:$E,CargaDatosEq!$E12,CargaDatosJug!$F:$F,CargaDatosEq!$F12,CargaDatosJug!$G:$G,CargaDatosEq!$G12)</f>
        <v>0</v>
      </c>
      <c r="AA12" s="6">
        <f>SUMIFS(CargaDatosJug!AD:AD,CargaDatosJug!$A:$A,CargaDatosEq!$A12,CargaDatosJug!$B:$B,CargaDatosEq!$B12,CargaDatosJug!$C:$C,CargaDatosEq!$C12,CargaDatosJug!$E:$E,CargaDatosEq!$E12,CargaDatosJug!$F:$F,CargaDatosEq!$F12,CargaDatosJug!$G:$G,CargaDatosEq!$G12)</f>
        <v>0</v>
      </c>
      <c r="AB12" s="6">
        <f>SUMIFS(CargaDatosJug!AE:AE,CargaDatosJug!$A:$A,CargaDatosEq!$A12,CargaDatosJug!$B:$B,CargaDatosEq!$B12,CargaDatosJug!$C:$C,CargaDatosEq!$C12,CargaDatosJug!$E:$E,CargaDatosEq!$E12,CargaDatosJug!$F:$F,CargaDatosEq!$F12,CargaDatosJug!$G:$G,CargaDatosEq!$G12)</f>
        <v>0</v>
      </c>
      <c r="AC12" s="6">
        <f>SUMIFS(CargaDatosJug!AF:AF,CargaDatosJug!$A:$A,CargaDatosEq!$A12,CargaDatosJug!$B:$B,CargaDatosEq!$B12,CargaDatosJug!$C:$C,CargaDatosEq!$C12,CargaDatosJug!$E:$E,CargaDatosEq!$E12,CargaDatosJug!$F:$F,CargaDatosEq!$F12,CargaDatosJug!$G:$G,CargaDatosEq!$G12)</f>
        <v>0</v>
      </c>
      <c r="AD12" s="58">
        <f t="shared" si="2"/>
        <v>0</v>
      </c>
      <c r="AE12" s="59" t="str">
        <f t="shared" si="3"/>
        <v/>
      </c>
      <c r="AF12" s="59" t="str">
        <f t="shared" ref="AF12" si="50">IFERROR(I13/AD12,"")</f>
        <v/>
      </c>
      <c r="AG12" s="59" t="str">
        <f t="shared" si="1"/>
        <v/>
      </c>
      <c r="AH12" s="7" t="str">
        <f t="shared" ref="AH12" si="51">IFERROR(S12/(S12+T13),"")</f>
        <v/>
      </c>
      <c r="AI12" s="7" t="str">
        <f t="shared" ref="AI12" si="52">IFERROR(T12/(T12+S13),"")</f>
        <v/>
      </c>
      <c r="AJ12" s="7" t="str">
        <f t="shared" ref="AJ12" si="53">IFERROR(U12/(U12+U13),"")</f>
        <v/>
      </c>
      <c r="AK12" s="7" t="str">
        <f t="shared" si="8"/>
        <v/>
      </c>
      <c r="AL12" s="7" t="str">
        <f t="shared" si="9"/>
        <v/>
      </c>
      <c r="AM12" s="7" t="str">
        <f t="shared" si="10"/>
        <v/>
      </c>
      <c r="AN12" s="7" t="str">
        <f t="shared" si="11"/>
        <v/>
      </c>
      <c r="AO12" s="7" t="str">
        <f t="shared" si="12"/>
        <v/>
      </c>
      <c r="AP12" s="7" t="str">
        <f t="shared" si="13"/>
        <v/>
      </c>
      <c r="AQ12" s="7" t="str">
        <f t="shared" si="14"/>
        <v/>
      </c>
      <c r="AR12" s="7" t="str">
        <f t="shared" si="15"/>
        <v/>
      </c>
    </row>
    <row r="13" spans="1:44" x14ac:dyDescent="0.2">
      <c r="A13" s="8">
        <f t="shared" ref="A13" si="54">+A12</f>
        <v>0</v>
      </c>
      <c r="B13" s="9">
        <f t="shared" ref="B13" si="55">+B12</f>
        <v>0</v>
      </c>
      <c r="C13" s="6">
        <f t="shared" ref="C13" si="56">+C12</f>
        <v>0</v>
      </c>
      <c r="D13" s="6" t="str">
        <f>IF(D12="Local","Visitante","Local")</f>
        <v>Local</v>
      </c>
      <c r="E13" s="6">
        <f t="shared" ref="E13" si="57">+E12</f>
        <v>0</v>
      </c>
      <c r="F13" s="6">
        <f t="shared" ref="F13" si="58">+G12</f>
        <v>0</v>
      </c>
      <c r="G13" s="6">
        <f t="shared" ref="G13" si="59">+F12</f>
        <v>0</v>
      </c>
      <c r="H13" s="4"/>
      <c r="I13" s="4"/>
      <c r="J13" s="4"/>
      <c r="K13" s="4"/>
      <c r="L13" s="7" t="str">
        <f t="shared" si="20"/>
        <v/>
      </c>
      <c r="M13" s="4"/>
      <c r="N13" s="4"/>
      <c r="O13" s="7" t="str">
        <f t="shared" si="21"/>
        <v/>
      </c>
      <c r="P13" s="4"/>
      <c r="Q13" s="4"/>
      <c r="R13" s="7" t="str">
        <f t="shared" si="22"/>
        <v/>
      </c>
      <c r="S13" s="4"/>
      <c r="T13" s="4"/>
      <c r="U13" s="6">
        <f t="shared" si="0"/>
        <v>0</v>
      </c>
      <c r="V13" s="4"/>
      <c r="W13" s="4"/>
      <c r="X13" s="4"/>
      <c r="Y13" s="4"/>
      <c r="Z13" s="4"/>
      <c r="AA13" s="4"/>
      <c r="AB13" s="4"/>
      <c r="AC13" s="4"/>
      <c r="AD13" s="58">
        <f t="shared" si="2"/>
        <v>0</v>
      </c>
      <c r="AE13" s="59" t="str">
        <f t="shared" si="3"/>
        <v/>
      </c>
      <c r="AF13" s="59" t="str">
        <f t="shared" ref="AF13" si="60">IFERROR(I12/AD13,"")</f>
        <v/>
      </c>
      <c r="AG13" s="59" t="str">
        <f t="shared" si="1"/>
        <v/>
      </c>
      <c r="AH13" s="7" t="str">
        <f t="shared" ref="AH13" si="61">IFERROR(S13/(S13+T12),"")</f>
        <v/>
      </c>
      <c r="AI13" s="7" t="str">
        <f t="shared" ref="AI13" si="62">IFERROR(T13/(T13+S12),"")</f>
        <v/>
      </c>
      <c r="AJ13" s="7" t="str">
        <f t="shared" ref="AJ13" si="63">IFERROR(U13/(U13+U12),"")</f>
        <v/>
      </c>
      <c r="AK13" s="7" t="str">
        <f t="shared" si="8"/>
        <v/>
      </c>
      <c r="AL13" s="7" t="str">
        <f t="shared" si="9"/>
        <v/>
      </c>
      <c r="AM13" s="7" t="str">
        <f t="shared" si="10"/>
        <v/>
      </c>
      <c r="AN13" s="7" t="str">
        <f t="shared" si="11"/>
        <v/>
      </c>
      <c r="AO13" s="7" t="str">
        <f t="shared" si="12"/>
        <v/>
      </c>
      <c r="AP13" s="7" t="str">
        <f t="shared" si="13"/>
        <v/>
      </c>
      <c r="AQ13" s="7" t="str">
        <f t="shared" si="14"/>
        <v/>
      </c>
      <c r="AR13" s="7" t="str">
        <f t="shared" si="15"/>
        <v/>
      </c>
    </row>
    <row r="14" spans="1:44" x14ac:dyDescent="0.2">
      <c r="A14" s="2"/>
      <c r="B14" s="3"/>
      <c r="C14" s="4"/>
      <c r="D14" s="4"/>
      <c r="E14" s="4"/>
      <c r="F14" s="4"/>
      <c r="G14" s="4"/>
      <c r="H14" s="6">
        <f>SUMIFS(CargaDatosJug!J:J,CargaDatosJug!$A:$A,CargaDatosEq!$A14,CargaDatosJug!$B:$B,CargaDatosEq!$B14,CargaDatosJug!$C:$C,CargaDatosEq!$C14,CargaDatosJug!$E:$E,CargaDatosEq!$E14,CargaDatosJug!$F:$F,CargaDatosEq!$F14,CargaDatosJug!$G:$G,CargaDatosEq!$G14)+SUMIFS(CargaDatosJug!K:K,CargaDatosJug!$A:$A,CargaDatosEq!$A14,CargaDatosJug!$B:$B,CargaDatosEq!$B14,CargaDatosJug!$C:$C,CargaDatosEq!$C14,CargaDatosJug!$E:$E,CargaDatosEq!$E14,CargaDatosJug!$F:$F,CargaDatosEq!$F14,CargaDatosJug!$G:$G,CargaDatosEq!$G14)/60</f>
        <v>0</v>
      </c>
      <c r="I14" s="6">
        <f>SUMIFS(CargaDatosJug!L:L,CargaDatosJug!$A:$A,CargaDatosEq!$A14,CargaDatosJug!$B:$B,CargaDatosEq!$B14,CargaDatosJug!$C:$C,CargaDatosEq!$C14,CargaDatosJug!$E:$E,CargaDatosEq!$E14,CargaDatosJug!$F:$F,CargaDatosEq!$F14,CargaDatosJug!$G:$G,CargaDatosEq!$G14)</f>
        <v>0</v>
      </c>
      <c r="J14" s="6">
        <f>SUMIFS(CargaDatosJug!M:M,CargaDatosJug!$A:$A,CargaDatosEq!$A14,CargaDatosJug!$B:$B,CargaDatosEq!$B14,CargaDatosJug!$C:$C,CargaDatosEq!$C14,CargaDatosJug!$E:$E,CargaDatosEq!$E14,CargaDatosJug!$F:$F,CargaDatosEq!$F14,CargaDatosJug!$G:$G,CargaDatosEq!$G14)</f>
        <v>0</v>
      </c>
      <c r="K14" s="6">
        <f>SUMIFS(CargaDatosJug!N:N,CargaDatosJug!$A:$A,CargaDatosEq!$A14,CargaDatosJug!$B:$B,CargaDatosEq!$B14,CargaDatosJug!$C:$C,CargaDatosEq!$C14,CargaDatosJug!$E:$E,CargaDatosEq!$E14,CargaDatosJug!$F:$F,CargaDatosEq!$F14,CargaDatosJug!$G:$G,CargaDatosEq!$G14)</f>
        <v>0</v>
      </c>
      <c r="L14" s="7" t="str">
        <f t="shared" si="20"/>
        <v/>
      </c>
      <c r="M14" s="6">
        <f>SUMIFS(CargaDatosJug!P:P,CargaDatosJug!$A:$A,CargaDatosEq!$A14,CargaDatosJug!$B:$B,CargaDatosEq!$B14,CargaDatosJug!$C:$C,CargaDatosEq!$C14,CargaDatosJug!$E:$E,CargaDatosEq!$E14,CargaDatosJug!$F:$F,CargaDatosEq!$F14,CargaDatosJug!$G:$G,CargaDatosEq!$G14)</f>
        <v>0</v>
      </c>
      <c r="N14" s="6">
        <f>SUMIFS(CargaDatosJug!Q:Q,CargaDatosJug!$A:$A,CargaDatosEq!$A14,CargaDatosJug!$B:$B,CargaDatosEq!$B14,CargaDatosJug!$C:$C,CargaDatosEq!$C14,CargaDatosJug!$E:$E,CargaDatosEq!$E14,CargaDatosJug!$F:$F,CargaDatosEq!$F14,CargaDatosJug!$G:$G,CargaDatosEq!$G14)</f>
        <v>0</v>
      </c>
      <c r="O14" s="7" t="str">
        <f t="shared" si="21"/>
        <v/>
      </c>
      <c r="P14" s="6">
        <f>SUMIFS(CargaDatosJug!S:S,CargaDatosJug!$A:$A,CargaDatosEq!$A14,CargaDatosJug!$B:$B,CargaDatosEq!$B14,CargaDatosJug!$C:$C,CargaDatosEq!$C14,CargaDatosJug!$E:$E,CargaDatosEq!$E14,CargaDatosJug!$F:$F,CargaDatosEq!$F14,CargaDatosJug!$G:$G,CargaDatosEq!$G14)</f>
        <v>0</v>
      </c>
      <c r="Q14" s="6">
        <f>SUMIFS(CargaDatosJug!T:T,CargaDatosJug!$A:$A,CargaDatosEq!$A14,CargaDatosJug!$B:$B,CargaDatosEq!$B14,CargaDatosJug!$C:$C,CargaDatosEq!$C14,CargaDatosJug!$E:$E,CargaDatosEq!$E14,CargaDatosJug!$F:$F,CargaDatosEq!$F14,CargaDatosJug!$G:$G,CargaDatosEq!$G14)</f>
        <v>0</v>
      </c>
      <c r="R14" s="7" t="str">
        <f t="shared" si="22"/>
        <v/>
      </c>
      <c r="S14" s="6">
        <f>SUMIFS(CargaDatosJug!V:V,CargaDatosJug!$A:$A,CargaDatosEq!$A14,CargaDatosJug!$B:$B,CargaDatosEq!$B14,CargaDatosJug!$C:$C,CargaDatosEq!$C14,CargaDatosJug!$E:$E,CargaDatosEq!$E14,CargaDatosJug!$F:$F,CargaDatosEq!$F14,CargaDatosJug!$G:$G,CargaDatosEq!$G14)</f>
        <v>0</v>
      </c>
      <c r="T14" s="6">
        <f>SUMIFS(CargaDatosJug!W:W,CargaDatosJug!$A:$A,CargaDatosEq!$A14,CargaDatosJug!$B:$B,CargaDatosEq!$B14,CargaDatosJug!$C:$C,CargaDatosEq!$C14,CargaDatosJug!$E:$E,CargaDatosEq!$E14,CargaDatosJug!$F:$F,CargaDatosEq!$F14,CargaDatosJug!$G:$G,CargaDatosEq!$G14)</f>
        <v>0</v>
      </c>
      <c r="U14" s="6">
        <f t="shared" si="0"/>
        <v>0</v>
      </c>
      <c r="V14" s="6">
        <f>SUMIFS(CargaDatosJug!Y:Y,CargaDatosJug!$A:$A,CargaDatosEq!$A14,CargaDatosJug!$B:$B,CargaDatosEq!$B14,CargaDatosJug!$C:$C,CargaDatosEq!$C14,CargaDatosJug!$E:$E,CargaDatosEq!$E14,CargaDatosJug!$F:$F,CargaDatosEq!$F14,CargaDatosJug!$G:$G,CargaDatosEq!$G14)</f>
        <v>0</v>
      </c>
      <c r="W14" s="6">
        <f>SUMIFS(CargaDatosJug!Z:Z,CargaDatosJug!$A:$A,CargaDatosEq!$A14,CargaDatosJug!$B:$B,CargaDatosEq!$B14,CargaDatosJug!$C:$C,CargaDatosEq!$C14,CargaDatosJug!$E:$E,CargaDatosEq!$E14,CargaDatosJug!$F:$F,CargaDatosEq!$F14,CargaDatosJug!$G:$G,CargaDatosEq!$G14)</f>
        <v>0</v>
      </c>
      <c r="X14" s="6">
        <f>SUMIFS(CargaDatosJug!AA:AA,CargaDatosJug!$A:$A,CargaDatosEq!$A14,CargaDatosJug!$B:$B,CargaDatosEq!$B14,CargaDatosJug!$C:$C,CargaDatosEq!$C14,CargaDatosJug!$E:$E,CargaDatosEq!$E14,CargaDatosJug!$F:$F,CargaDatosEq!$F14,CargaDatosJug!$G:$G,CargaDatosEq!$G14)</f>
        <v>0</v>
      </c>
      <c r="Y14" s="6">
        <f>SUMIFS(CargaDatosJug!AB:AB,CargaDatosJug!$A:$A,CargaDatosEq!$A14,CargaDatosJug!$B:$B,CargaDatosEq!$B14,CargaDatosJug!$C:$C,CargaDatosEq!$C14,CargaDatosJug!$E:$E,CargaDatosEq!$E14,CargaDatosJug!$F:$F,CargaDatosEq!$F14,CargaDatosJug!$G:$G,CargaDatosEq!$G14)</f>
        <v>0</v>
      </c>
      <c r="Z14" s="6">
        <f>SUMIFS(CargaDatosJug!AC:AC,CargaDatosJug!$A:$A,CargaDatosEq!$A14,CargaDatosJug!$B:$B,CargaDatosEq!$B14,CargaDatosJug!$C:$C,CargaDatosEq!$C14,CargaDatosJug!$E:$E,CargaDatosEq!$E14,CargaDatosJug!$F:$F,CargaDatosEq!$F14,CargaDatosJug!$G:$G,CargaDatosEq!$G14)</f>
        <v>0</v>
      </c>
      <c r="AA14" s="6">
        <f>SUMIFS(CargaDatosJug!AD:AD,CargaDatosJug!$A:$A,CargaDatosEq!$A14,CargaDatosJug!$B:$B,CargaDatosEq!$B14,CargaDatosJug!$C:$C,CargaDatosEq!$C14,CargaDatosJug!$E:$E,CargaDatosEq!$E14,CargaDatosJug!$F:$F,CargaDatosEq!$F14,CargaDatosJug!$G:$G,CargaDatosEq!$G14)</f>
        <v>0</v>
      </c>
      <c r="AB14" s="6">
        <f>SUMIFS(CargaDatosJug!AE:AE,CargaDatosJug!$A:$A,CargaDatosEq!$A14,CargaDatosJug!$B:$B,CargaDatosEq!$B14,CargaDatosJug!$C:$C,CargaDatosEq!$C14,CargaDatosJug!$E:$E,CargaDatosEq!$E14,CargaDatosJug!$F:$F,CargaDatosEq!$F14,CargaDatosJug!$G:$G,CargaDatosEq!$G14)</f>
        <v>0</v>
      </c>
      <c r="AC14" s="6">
        <f>SUMIFS(CargaDatosJug!AF:AF,CargaDatosJug!$A:$A,CargaDatosEq!$A14,CargaDatosJug!$B:$B,CargaDatosEq!$B14,CargaDatosJug!$C:$C,CargaDatosEq!$C14,CargaDatosJug!$E:$E,CargaDatosEq!$E14,CargaDatosJug!$F:$F,CargaDatosEq!$F14,CargaDatosJug!$G:$G,CargaDatosEq!$G14)</f>
        <v>0</v>
      </c>
      <c r="AD14" s="58">
        <f t="shared" si="2"/>
        <v>0</v>
      </c>
      <c r="AE14" s="59" t="str">
        <f t="shared" si="3"/>
        <v/>
      </c>
      <c r="AF14" s="59" t="str">
        <f t="shared" ref="AF14" si="64">IFERROR(I15/AD14,"")</f>
        <v/>
      </c>
      <c r="AG14" s="59" t="str">
        <f t="shared" si="1"/>
        <v/>
      </c>
      <c r="AH14" s="7" t="str">
        <f t="shared" ref="AH14" si="65">IFERROR(S14/(S14+T15),"")</f>
        <v/>
      </c>
      <c r="AI14" s="7" t="str">
        <f t="shared" ref="AI14" si="66">IFERROR(T14/(T14+S15),"")</f>
        <v/>
      </c>
      <c r="AJ14" s="7" t="str">
        <f t="shared" ref="AJ14" si="67">IFERROR(U14/(U14+U15),"")</f>
        <v/>
      </c>
      <c r="AK14" s="7" t="str">
        <f t="shared" si="8"/>
        <v/>
      </c>
      <c r="AL14" s="7" t="str">
        <f t="shared" si="9"/>
        <v/>
      </c>
      <c r="AM14" s="7" t="str">
        <f t="shared" si="10"/>
        <v/>
      </c>
      <c r="AN14" s="7" t="str">
        <f t="shared" si="11"/>
        <v/>
      </c>
      <c r="AO14" s="7" t="str">
        <f t="shared" si="12"/>
        <v/>
      </c>
      <c r="AP14" s="7" t="str">
        <f t="shared" si="13"/>
        <v/>
      </c>
      <c r="AQ14" s="7" t="str">
        <f t="shared" si="14"/>
        <v/>
      </c>
      <c r="AR14" s="7" t="str">
        <f t="shared" si="15"/>
        <v/>
      </c>
    </row>
    <row r="15" spans="1:44" x14ac:dyDescent="0.2">
      <c r="A15" s="8">
        <f t="shared" ref="A15" si="68">+A14</f>
        <v>0</v>
      </c>
      <c r="B15" s="9">
        <f t="shared" ref="B15" si="69">+B14</f>
        <v>0</v>
      </c>
      <c r="C15" s="6">
        <f t="shared" ref="C15" si="70">+C14</f>
        <v>0</v>
      </c>
      <c r="D15" s="6" t="str">
        <f>IF(D14="Local","Visitante","Local")</f>
        <v>Local</v>
      </c>
      <c r="E15" s="6">
        <f t="shared" ref="E15" si="71">+E14</f>
        <v>0</v>
      </c>
      <c r="F15" s="6">
        <f t="shared" ref="F15" si="72">+G14</f>
        <v>0</v>
      </c>
      <c r="G15" s="6">
        <f t="shared" ref="G15" si="73">+F14</f>
        <v>0</v>
      </c>
      <c r="H15" s="4"/>
      <c r="I15" s="4"/>
      <c r="J15" s="4"/>
      <c r="K15" s="4"/>
      <c r="L15" s="7" t="str">
        <f t="shared" si="20"/>
        <v/>
      </c>
      <c r="M15" s="4"/>
      <c r="N15" s="4"/>
      <c r="O15" s="7" t="str">
        <f t="shared" si="21"/>
        <v/>
      </c>
      <c r="P15" s="4"/>
      <c r="Q15" s="4"/>
      <c r="R15" s="7" t="str">
        <f t="shared" si="22"/>
        <v/>
      </c>
      <c r="S15" s="4"/>
      <c r="T15" s="4"/>
      <c r="U15" s="6">
        <f t="shared" si="0"/>
        <v>0</v>
      </c>
      <c r="V15" s="4"/>
      <c r="W15" s="4"/>
      <c r="X15" s="4"/>
      <c r="Y15" s="4"/>
      <c r="Z15" s="4"/>
      <c r="AA15" s="4"/>
      <c r="AB15" s="4"/>
      <c r="AC15" s="4"/>
      <c r="AD15" s="58">
        <f t="shared" si="2"/>
        <v>0</v>
      </c>
      <c r="AE15" s="59" t="str">
        <f t="shared" si="3"/>
        <v/>
      </c>
      <c r="AF15" s="59" t="str">
        <f t="shared" ref="AF15" si="74">IFERROR(I14/AD15,"")</f>
        <v/>
      </c>
      <c r="AG15" s="59" t="str">
        <f t="shared" si="1"/>
        <v/>
      </c>
      <c r="AH15" s="7" t="str">
        <f t="shared" ref="AH15" si="75">IFERROR(S15/(S15+T14),"")</f>
        <v/>
      </c>
      <c r="AI15" s="7" t="str">
        <f t="shared" ref="AI15" si="76">IFERROR(T15/(T15+S14),"")</f>
        <v/>
      </c>
      <c r="AJ15" s="7" t="str">
        <f t="shared" ref="AJ15" si="77">IFERROR(U15/(U15+U14),"")</f>
        <v/>
      </c>
      <c r="AK15" s="7" t="str">
        <f t="shared" si="8"/>
        <v/>
      </c>
      <c r="AL15" s="7" t="str">
        <f t="shared" si="9"/>
        <v/>
      </c>
      <c r="AM15" s="7" t="str">
        <f t="shared" si="10"/>
        <v/>
      </c>
      <c r="AN15" s="7" t="str">
        <f t="shared" si="11"/>
        <v/>
      </c>
      <c r="AO15" s="7" t="str">
        <f t="shared" si="12"/>
        <v/>
      </c>
      <c r="AP15" s="7" t="str">
        <f t="shared" si="13"/>
        <v/>
      </c>
      <c r="AQ15" s="7" t="str">
        <f t="shared" si="14"/>
        <v/>
      </c>
      <c r="AR15" s="7" t="str">
        <f t="shared" si="15"/>
        <v/>
      </c>
    </row>
    <row r="16" spans="1:44" x14ac:dyDescent="0.2">
      <c r="A16" s="2"/>
      <c r="B16" s="3"/>
      <c r="C16" s="4"/>
      <c r="D16" s="4"/>
      <c r="E16" s="4"/>
      <c r="F16" s="4"/>
      <c r="G16" s="4"/>
      <c r="H16" s="6">
        <f>SUMIFS(CargaDatosJug!J:J,CargaDatosJug!$A:$A,CargaDatosEq!$A16,CargaDatosJug!$B:$B,CargaDatosEq!$B16,CargaDatosJug!$C:$C,CargaDatosEq!$C16,CargaDatosJug!$E:$E,CargaDatosEq!$E16,CargaDatosJug!$F:$F,CargaDatosEq!$F16,CargaDatosJug!$G:$G,CargaDatosEq!$G16)+SUMIFS(CargaDatosJug!K:K,CargaDatosJug!$A:$A,CargaDatosEq!$A16,CargaDatosJug!$B:$B,CargaDatosEq!$B16,CargaDatosJug!$C:$C,CargaDatosEq!$C16,CargaDatosJug!$E:$E,CargaDatosEq!$E16,CargaDatosJug!$F:$F,CargaDatosEq!$F16,CargaDatosJug!$G:$G,CargaDatosEq!$G16)/60</f>
        <v>0</v>
      </c>
      <c r="I16" s="6">
        <f>SUMIFS(CargaDatosJug!L:L,CargaDatosJug!$A:$A,CargaDatosEq!$A16,CargaDatosJug!$B:$B,CargaDatosEq!$B16,CargaDatosJug!$C:$C,CargaDatosEq!$C16,CargaDatosJug!$E:$E,CargaDatosEq!$E16,CargaDatosJug!$F:$F,CargaDatosEq!$F16,CargaDatosJug!$G:$G,CargaDatosEq!$G16)</f>
        <v>0</v>
      </c>
      <c r="J16" s="6">
        <f>SUMIFS(CargaDatosJug!M:M,CargaDatosJug!$A:$A,CargaDatosEq!$A16,CargaDatosJug!$B:$B,CargaDatosEq!$B16,CargaDatosJug!$C:$C,CargaDatosEq!$C16,CargaDatosJug!$E:$E,CargaDatosEq!$E16,CargaDatosJug!$F:$F,CargaDatosEq!$F16,CargaDatosJug!$G:$G,CargaDatosEq!$G16)</f>
        <v>0</v>
      </c>
      <c r="K16" s="6">
        <f>SUMIFS(CargaDatosJug!N:N,CargaDatosJug!$A:$A,CargaDatosEq!$A16,CargaDatosJug!$B:$B,CargaDatosEq!$B16,CargaDatosJug!$C:$C,CargaDatosEq!$C16,CargaDatosJug!$E:$E,CargaDatosEq!$E16,CargaDatosJug!$F:$F,CargaDatosEq!$F16,CargaDatosJug!$G:$G,CargaDatosEq!$G16)</f>
        <v>0</v>
      </c>
      <c r="L16" s="7" t="str">
        <f t="shared" si="20"/>
        <v/>
      </c>
      <c r="M16" s="6">
        <f>SUMIFS(CargaDatosJug!P:P,CargaDatosJug!$A:$A,CargaDatosEq!$A16,CargaDatosJug!$B:$B,CargaDatosEq!$B16,CargaDatosJug!$C:$C,CargaDatosEq!$C16,CargaDatosJug!$E:$E,CargaDatosEq!$E16,CargaDatosJug!$F:$F,CargaDatosEq!$F16,CargaDatosJug!$G:$G,CargaDatosEq!$G16)</f>
        <v>0</v>
      </c>
      <c r="N16" s="6">
        <f>SUMIFS(CargaDatosJug!Q:Q,CargaDatosJug!$A:$A,CargaDatosEq!$A16,CargaDatosJug!$B:$B,CargaDatosEq!$B16,CargaDatosJug!$C:$C,CargaDatosEq!$C16,CargaDatosJug!$E:$E,CargaDatosEq!$E16,CargaDatosJug!$F:$F,CargaDatosEq!$F16,CargaDatosJug!$G:$G,CargaDatosEq!$G16)</f>
        <v>0</v>
      </c>
      <c r="O16" s="7" t="str">
        <f t="shared" si="21"/>
        <v/>
      </c>
      <c r="P16" s="6">
        <f>SUMIFS(CargaDatosJug!S:S,CargaDatosJug!$A:$A,CargaDatosEq!$A16,CargaDatosJug!$B:$B,CargaDatosEq!$B16,CargaDatosJug!$C:$C,CargaDatosEq!$C16,CargaDatosJug!$E:$E,CargaDatosEq!$E16,CargaDatosJug!$F:$F,CargaDatosEq!$F16,CargaDatosJug!$G:$G,CargaDatosEq!$G16)</f>
        <v>0</v>
      </c>
      <c r="Q16" s="6">
        <f>SUMIFS(CargaDatosJug!T:T,CargaDatosJug!$A:$A,CargaDatosEq!$A16,CargaDatosJug!$B:$B,CargaDatosEq!$B16,CargaDatosJug!$C:$C,CargaDatosEq!$C16,CargaDatosJug!$E:$E,CargaDatosEq!$E16,CargaDatosJug!$F:$F,CargaDatosEq!$F16,CargaDatosJug!$G:$G,CargaDatosEq!$G16)</f>
        <v>0</v>
      </c>
      <c r="R16" s="7" t="str">
        <f t="shared" si="22"/>
        <v/>
      </c>
      <c r="S16" s="6">
        <f>SUMIFS(CargaDatosJug!V:V,CargaDatosJug!$A:$A,CargaDatosEq!$A16,CargaDatosJug!$B:$B,CargaDatosEq!$B16,CargaDatosJug!$C:$C,CargaDatosEq!$C16,CargaDatosJug!$E:$E,CargaDatosEq!$E16,CargaDatosJug!$F:$F,CargaDatosEq!$F16,CargaDatosJug!$G:$G,CargaDatosEq!$G16)</f>
        <v>0</v>
      </c>
      <c r="T16" s="6">
        <f>SUMIFS(CargaDatosJug!W:W,CargaDatosJug!$A:$A,CargaDatosEq!$A16,CargaDatosJug!$B:$B,CargaDatosEq!$B16,CargaDatosJug!$C:$C,CargaDatosEq!$C16,CargaDatosJug!$E:$E,CargaDatosEq!$E16,CargaDatosJug!$F:$F,CargaDatosEq!$F16,CargaDatosJug!$G:$G,CargaDatosEq!$G16)</f>
        <v>0</v>
      </c>
      <c r="U16" s="6">
        <f t="shared" si="0"/>
        <v>0</v>
      </c>
      <c r="V16" s="6">
        <f>SUMIFS(CargaDatosJug!Y:Y,CargaDatosJug!$A:$A,CargaDatosEq!$A16,CargaDatosJug!$B:$B,CargaDatosEq!$B16,CargaDatosJug!$C:$C,CargaDatosEq!$C16,CargaDatosJug!$E:$E,CargaDatosEq!$E16,CargaDatosJug!$F:$F,CargaDatosEq!$F16,CargaDatosJug!$G:$G,CargaDatosEq!$G16)</f>
        <v>0</v>
      </c>
      <c r="W16" s="6">
        <f>SUMIFS(CargaDatosJug!Z:Z,CargaDatosJug!$A:$A,CargaDatosEq!$A16,CargaDatosJug!$B:$B,CargaDatosEq!$B16,CargaDatosJug!$C:$C,CargaDatosEq!$C16,CargaDatosJug!$E:$E,CargaDatosEq!$E16,CargaDatosJug!$F:$F,CargaDatosEq!$F16,CargaDatosJug!$G:$G,CargaDatosEq!$G16)</f>
        <v>0</v>
      </c>
      <c r="X16" s="6">
        <f>SUMIFS(CargaDatosJug!AA:AA,CargaDatosJug!$A:$A,CargaDatosEq!$A16,CargaDatosJug!$B:$B,CargaDatosEq!$B16,CargaDatosJug!$C:$C,CargaDatosEq!$C16,CargaDatosJug!$E:$E,CargaDatosEq!$E16,CargaDatosJug!$F:$F,CargaDatosEq!$F16,CargaDatosJug!$G:$G,CargaDatosEq!$G16)</f>
        <v>0</v>
      </c>
      <c r="Y16" s="6">
        <f>SUMIFS(CargaDatosJug!AB:AB,CargaDatosJug!$A:$A,CargaDatosEq!$A16,CargaDatosJug!$B:$B,CargaDatosEq!$B16,CargaDatosJug!$C:$C,CargaDatosEq!$C16,CargaDatosJug!$E:$E,CargaDatosEq!$E16,CargaDatosJug!$F:$F,CargaDatosEq!$F16,CargaDatosJug!$G:$G,CargaDatosEq!$G16)</f>
        <v>0</v>
      </c>
      <c r="Z16" s="6">
        <f>SUMIFS(CargaDatosJug!AC:AC,CargaDatosJug!$A:$A,CargaDatosEq!$A16,CargaDatosJug!$B:$B,CargaDatosEq!$B16,CargaDatosJug!$C:$C,CargaDatosEq!$C16,CargaDatosJug!$E:$E,CargaDatosEq!$E16,CargaDatosJug!$F:$F,CargaDatosEq!$F16,CargaDatosJug!$G:$G,CargaDatosEq!$G16)</f>
        <v>0</v>
      </c>
      <c r="AA16" s="6">
        <f>SUMIFS(CargaDatosJug!AD:AD,CargaDatosJug!$A:$A,CargaDatosEq!$A16,CargaDatosJug!$B:$B,CargaDatosEq!$B16,CargaDatosJug!$C:$C,CargaDatosEq!$C16,CargaDatosJug!$E:$E,CargaDatosEq!$E16,CargaDatosJug!$F:$F,CargaDatosEq!$F16,CargaDatosJug!$G:$G,CargaDatosEq!$G16)</f>
        <v>0</v>
      </c>
      <c r="AB16" s="6">
        <f>SUMIFS(CargaDatosJug!AE:AE,CargaDatosJug!$A:$A,CargaDatosEq!$A16,CargaDatosJug!$B:$B,CargaDatosEq!$B16,CargaDatosJug!$C:$C,CargaDatosEq!$C16,CargaDatosJug!$E:$E,CargaDatosEq!$E16,CargaDatosJug!$F:$F,CargaDatosEq!$F16,CargaDatosJug!$G:$G,CargaDatosEq!$G16)</f>
        <v>0</v>
      </c>
      <c r="AC16" s="6">
        <f>SUMIFS(CargaDatosJug!AF:AF,CargaDatosJug!$A:$A,CargaDatosEq!$A16,CargaDatosJug!$B:$B,CargaDatosEq!$B16,CargaDatosJug!$C:$C,CargaDatosEq!$C16,CargaDatosJug!$E:$E,CargaDatosEq!$E16,CargaDatosJug!$F:$F,CargaDatosEq!$F16,CargaDatosJug!$G:$G,CargaDatosEq!$G16)</f>
        <v>0</v>
      </c>
      <c r="AD16" s="58">
        <f t="shared" si="2"/>
        <v>0</v>
      </c>
      <c r="AE16" s="59" t="str">
        <f t="shared" si="3"/>
        <v/>
      </c>
      <c r="AF16" s="59" t="str">
        <f t="shared" ref="AF16" si="78">IFERROR(I17/AD16,"")</f>
        <v/>
      </c>
      <c r="AG16" s="59" t="str">
        <f t="shared" si="1"/>
        <v/>
      </c>
      <c r="AH16" s="7" t="str">
        <f t="shared" ref="AH16" si="79">IFERROR(S16/(S16+T17),"")</f>
        <v/>
      </c>
      <c r="AI16" s="7" t="str">
        <f t="shared" ref="AI16" si="80">IFERROR(T16/(T16+S17),"")</f>
        <v/>
      </c>
      <c r="AJ16" s="7" t="str">
        <f t="shared" ref="AJ16" si="81">IFERROR(U16/(U16+U17),"")</f>
        <v/>
      </c>
      <c r="AK16" s="7" t="str">
        <f t="shared" si="8"/>
        <v/>
      </c>
      <c r="AL16" s="7" t="str">
        <f t="shared" si="9"/>
        <v/>
      </c>
      <c r="AM16" s="7" t="str">
        <f t="shared" si="10"/>
        <v/>
      </c>
      <c r="AN16" s="7" t="str">
        <f t="shared" si="11"/>
        <v/>
      </c>
      <c r="AO16" s="7" t="str">
        <f t="shared" si="12"/>
        <v/>
      </c>
      <c r="AP16" s="7" t="str">
        <f t="shared" si="13"/>
        <v/>
      </c>
      <c r="AQ16" s="7" t="str">
        <f t="shared" si="14"/>
        <v/>
      </c>
      <c r="AR16" s="7" t="str">
        <f t="shared" si="15"/>
        <v/>
      </c>
    </row>
    <row r="17" spans="1:44" x14ac:dyDescent="0.2">
      <c r="A17" s="8">
        <f t="shared" ref="A17" si="82">+A16</f>
        <v>0</v>
      </c>
      <c r="B17" s="9">
        <f t="shared" ref="B17" si="83">+B16</f>
        <v>0</v>
      </c>
      <c r="C17" s="6">
        <f t="shared" ref="C17" si="84">+C16</f>
        <v>0</v>
      </c>
      <c r="D17" s="6" t="str">
        <f>IF(D16="Local","Visitante","Local")</f>
        <v>Local</v>
      </c>
      <c r="E17" s="6">
        <f t="shared" ref="E17" si="85">+E16</f>
        <v>0</v>
      </c>
      <c r="F17" s="6">
        <f t="shared" ref="F17" si="86">+G16</f>
        <v>0</v>
      </c>
      <c r="G17" s="6">
        <f t="shared" ref="G17" si="87">+F16</f>
        <v>0</v>
      </c>
      <c r="H17" s="4"/>
      <c r="I17" s="4"/>
      <c r="J17" s="4"/>
      <c r="K17" s="4"/>
      <c r="L17" s="7" t="str">
        <f t="shared" si="20"/>
        <v/>
      </c>
      <c r="M17" s="4"/>
      <c r="N17" s="4"/>
      <c r="O17" s="7" t="str">
        <f t="shared" si="21"/>
        <v/>
      </c>
      <c r="P17" s="4"/>
      <c r="Q17" s="4"/>
      <c r="R17" s="7" t="str">
        <f t="shared" si="22"/>
        <v/>
      </c>
      <c r="S17" s="4"/>
      <c r="T17" s="4"/>
      <c r="U17" s="6">
        <f t="shared" si="0"/>
        <v>0</v>
      </c>
      <c r="V17" s="4"/>
      <c r="W17" s="4"/>
      <c r="X17" s="4"/>
      <c r="Y17" s="4"/>
      <c r="Z17" s="4"/>
      <c r="AA17" s="4"/>
      <c r="AB17" s="4"/>
      <c r="AC17" s="4"/>
      <c r="AD17" s="58">
        <f t="shared" si="2"/>
        <v>0</v>
      </c>
      <c r="AE17" s="59" t="str">
        <f t="shared" si="3"/>
        <v/>
      </c>
      <c r="AF17" s="59" t="str">
        <f t="shared" ref="AF17" si="88">IFERROR(I16/AD17,"")</f>
        <v/>
      </c>
      <c r="AG17" s="59" t="str">
        <f t="shared" si="1"/>
        <v/>
      </c>
      <c r="AH17" s="7" t="str">
        <f t="shared" ref="AH17" si="89">IFERROR(S17/(S17+T16),"")</f>
        <v/>
      </c>
      <c r="AI17" s="7" t="str">
        <f t="shared" ref="AI17" si="90">IFERROR(T17/(T17+S16),"")</f>
        <v/>
      </c>
      <c r="AJ17" s="7" t="str">
        <f t="shared" ref="AJ17" si="91">IFERROR(U17/(U17+U16),"")</f>
        <v/>
      </c>
      <c r="AK17" s="7" t="str">
        <f t="shared" si="8"/>
        <v/>
      </c>
      <c r="AL17" s="7" t="str">
        <f t="shared" si="9"/>
        <v/>
      </c>
      <c r="AM17" s="7" t="str">
        <f t="shared" si="10"/>
        <v/>
      </c>
      <c r="AN17" s="7" t="str">
        <f t="shared" si="11"/>
        <v/>
      </c>
      <c r="AO17" s="7" t="str">
        <f t="shared" si="12"/>
        <v/>
      </c>
      <c r="AP17" s="7" t="str">
        <f t="shared" si="13"/>
        <v/>
      </c>
      <c r="AQ17" s="7" t="str">
        <f t="shared" si="14"/>
        <v/>
      </c>
      <c r="AR17" s="7" t="str">
        <f t="shared" si="15"/>
        <v/>
      </c>
    </row>
    <row r="18" spans="1:44" x14ac:dyDescent="0.2">
      <c r="A18" s="2"/>
      <c r="B18" s="3"/>
      <c r="C18" s="4"/>
      <c r="D18" s="4"/>
      <c r="E18" s="4"/>
      <c r="F18" s="4"/>
      <c r="G18" s="4"/>
      <c r="H18" s="6">
        <f>SUMIFS(CargaDatosJug!J:J,CargaDatosJug!$A:$A,CargaDatosEq!$A18,CargaDatosJug!$B:$B,CargaDatosEq!$B18,CargaDatosJug!$C:$C,CargaDatosEq!$C18,CargaDatosJug!$E:$E,CargaDatosEq!$E18,CargaDatosJug!$F:$F,CargaDatosEq!$F18,CargaDatosJug!$G:$G,CargaDatosEq!$G18)+SUMIFS(CargaDatosJug!K:K,CargaDatosJug!$A:$A,CargaDatosEq!$A18,CargaDatosJug!$B:$B,CargaDatosEq!$B18,CargaDatosJug!$C:$C,CargaDatosEq!$C18,CargaDatosJug!$E:$E,CargaDatosEq!$E18,CargaDatosJug!$F:$F,CargaDatosEq!$F18,CargaDatosJug!$G:$G,CargaDatosEq!$G18)/60</f>
        <v>0</v>
      </c>
      <c r="I18" s="6">
        <f>SUMIFS(CargaDatosJug!L:L,CargaDatosJug!$A:$A,CargaDatosEq!$A18,CargaDatosJug!$B:$B,CargaDatosEq!$B18,CargaDatosJug!$C:$C,CargaDatosEq!$C18,CargaDatosJug!$E:$E,CargaDatosEq!$E18,CargaDatosJug!$F:$F,CargaDatosEq!$F18,CargaDatosJug!$G:$G,CargaDatosEq!$G18)</f>
        <v>0</v>
      </c>
      <c r="J18" s="6">
        <f>SUMIFS(CargaDatosJug!M:M,CargaDatosJug!$A:$A,CargaDatosEq!$A18,CargaDatosJug!$B:$B,CargaDatosEq!$B18,CargaDatosJug!$C:$C,CargaDatosEq!$C18,CargaDatosJug!$E:$E,CargaDatosEq!$E18,CargaDatosJug!$F:$F,CargaDatosEq!$F18,CargaDatosJug!$G:$G,CargaDatosEq!$G18)</f>
        <v>0</v>
      </c>
      <c r="K18" s="6">
        <f>SUMIFS(CargaDatosJug!N:N,CargaDatosJug!$A:$A,CargaDatosEq!$A18,CargaDatosJug!$B:$B,CargaDatosEq!$B18,CargaDatosJug!$C:$C,CargaDatosEq!$C18,CargaDatosJug!$E:$E,CargaDatosEq!$E18,CargaDatosJug!$F:$F,CargaDatosEq!$F18,CargaDatosJug!$G:$G,CargaDatosEq!$G18)</f>
        <v>0</v>
      </c>
      <c r="L18" s="7" t="str">
        <f t="shared" si="20"/>
        <v/>
      </c>
      <c r="M18" s="6">
        <f>SUMIFS(CargaDatosJug!P:P,CargaDatosJug!$A:$A,CargaDatosEq!$A18,CargaDatosJug!$B:$B,CargaDatosEq!$B18,CargaDatosJug!$C:$C,CargaDatosEq!$C18,CargaDatosJug!$E:$E,CargaDatosEq!$E18,CargaDatosJug!$F:$F,CargaDatosEq!$F18,CargaDatosJug!$G:$G,CargaDatosEq!$G18)</f>
        <v>0</v>
      </c>
      <c r="N18" s="6">
        <f>SUMIFS(CargaDatosJug!Q:Q,CargaDatosJug!$A:$A,CargaDatosEq!$A18,CargaDatosJug!$B:$B,CargaDatosEq!$B18,CargaDatosJug!$C:$C,CargaDatosEq!$C18,CargaDatosJug!$E:$E,CargaDatosEq!$E18,CargaDatosJug!$F:$F,CargaDatosEq!$F18,CargaDatosJug!$G:$G,CargaDatosEq!$G18)</f>
        <v>0</v>
      </c>
      <c r="O18" s="7" t="str">
        <f t="shared" si="21"/>
        <v/>
      </c>
      <c r="P18" s="6">
        <f>SUMIFS(CargaDatosJug!S:S,CargaDatosJug!$A:$A,CargaDatosEq!$A18,CargaDatosJug!$B:$B,CargaDatosEq!$B18,CargaDatosJug!$C:$C,CargaDatosEq!$C18,CargaDatosJug!$E:$E,CargaDatosEq!$E18,CargaDatosJug!$F:$F,CargaDatosEq!$F18,CargaDatosJug!$G:$G,CargaDatosEq!$G18)</f>
        <v>0</v>
      </c>
      <c r="Q18" s="6">
        <f>SUMIFS(CargaDatosJug!T:T,CargaDatosJug!$A:$A,CargaDatosEq!$A18,CargaDatosJug!$B:$B,CargaDatosEq!$B18,CargaDatosJug!$C:$C,CargaDatosEq!$C18,CargaDatosJug!$E:$E,CargaDatosEq!$E18,CargaDatosJug!$F:$F,CargaDatosEq!$F18,CargaDatosJug!$G:$G,CargaDatosEq!$G18)</f>
        <v>0</v>
      </c>
      <c r="R18" s="7" t="str">
        <f t="shared" si="22"/>
        <v/>
      </c>
      <c r="S18" s="6">
        <f>SUMIFS(CargaDatosJug!V:V,CargaDatosJug!$A:$A,CargaDatosEq!$A18,CargaDatosJug!$B:$B,CargaDatosEq!$B18,CargaDatosJug!$C:$C,CargaDatosEq!$C18,CargaDatosJug!$E:$E,CargaDatosEq!$E18,CargaDatosJug!$F:$F,CargaDatosEq!$F18,CargaDatosJug!$G:$G,CargaDatosEq!$G18)</f>
        <v>0</v>
      </c>
      <c r="T18" s="6">
        <f>SUMIFS(CargaDatosJug!W:W,CargaDatosJug!$A:$A,CargaDatosEq!$A18,CargaDatosJug!$B:$B,CargaDatosEq!$B18,CargaDatosJug!$C:$C,CargaDatosEq!$C18,CargaDatosJug!$E:$E,CargaDatosEq!$E18,CargaDatosJug!$F:$F,CargaDatosEq!$F18,CargaDatosJug!$G:$G,CargaDatosEq!$G18)</f>
        <v>0</v>
      </c>
      <c r="U18" s="6">
        <f t="shared" si="0"/>
        <v>0</v>
      </c>
      <c r="V18" s="6">
        <f>SUMIFS(CargaDatosJug!Y:Y,CargaDatosJug!$A:$A,CargaDatosEq!$A18,CargaDatosJug!$B:$B,CargaDatosEq!$B18,CargaDatosJug!$C:$C,CargaDatosEq!$C18,CargaDatosJug!$E:$E,CargaDatosEq!$E18,CargaDatosJug!$F:$F,CargaDatosEq!$F18,CargaDatosJug!$G:$G,CargaDatosEq!$G18)</f>
        <v>0</v>
      </c>
      <c r="W18" s="6">
        <f>SUMIFS(CargaDatosJug!Z:Z,CargaDatosJug!$A:$A,CargaDatosEq!$A18,CargaDatosJug!$B:$B,CargaDatosEq!$B18,CargaDatosJug!$C:$C,CargaDatosEq!$C18,CargaDatosJug!$E:$E,CargaDatosEq!$E18,CargaDatosJug!$F:$F,CargaDatosEq!$F18,CargaDatosJug!$G:$G,CargaDatosEq!$G18)</f>
        <v>0</v>
      </c>
      <c r="X18" s="6">
        <f>SUMIFS(CargaDatosJug!AA:AA,CargaDatosJug!$A:$A,CargaDatosEq!$A18,CargaDatosJug!$B:$B,CargaDatosEq!$B18,CargaDatosJug!$C:$C,CargaDatosEq!$C18,CargaDatosJug!$E:$E,CargaDatosEq!$E18,CargaDatosJug!$F:$F,CargaDatosEq!$F18,CargaDatosJug!$G:$G,CargaDatosEq!$G18)</f>
        <v>0</v>
      </c>
      <c r="Y18" s="6">
        <f>SUMIFS(CargaDatosJug!AB:AB,CargaDatosJug!$A:$A,CargaDatosEq!$A18,CargaDatosJug!$B:$B,CargaDatosEq!$B18,CargaDatosJug!$C:$C,CargaDatosEq!$C18,CargaDatosJug!$E:$E,CargaDatosEq!$E18,CargaDatosJug!$F:$F,CargaDatosEq!$F18,CargaDatosJug!$G:$G,CargaDatosEq!$G18)</f>
        <v>0</v>
      </c>
      <c r="Z18" s="6">
        <f>SUMIFS(CargaDatosJug!AC:AC,CargaDatosJug!$A:$A,CargaDatosEq!$A18,CargaDatosJug!$B:$B,CargaDatosEq!$B18,CargaDatosJug!$C:$C,CargaDatosEq!$C18,CargaDatosJug!$E:$E,CargaDatosEq!$E18,CargaDatosJug!$F:$F,CargaDatosEq!$F18,CargaDatosJug!$G:$G,CargaDatosEq!$G18)</f>
        <v>0</v>
      </c>
      <c r="AA18" s="6">
        <f>SUMIFS(CargaDatosJug!AD:AD,CargaDatosJug!$A:$A,CargaDatosEq!$A18,CargaDatosJug!$B:$B,CargaDatosEq!$B18,CargaDatosJug!$C:$C,CargaDatosEq!$C18,CargaDatosJug!$E:$E,CargaDatosEq!$E18,CargaDatosJug!$F:$F,CargaDatosEq!$F18,CargaDatosJug!$G:$G,CargaDatosEq!$G18)</f>
        <v>0</v>
      </c>
      <c r="AB18" s="6">
        <f>SUMIFS(CargaDatosJug!AE:AE,CargaDatosJug!$A:$A,CargaDatosEq!$A18,CargaDatosJug!$B:$B,CargaDatosEq!$B18,CargaDatosJug!$C:$C,CargaDatosEq!$C18,CargaDatosJug!$E:$E,CargaDatosEq!$E18,CargaDatosJug!$F:$F,CargaDatosEq!$F18,CargaDatosJug!$G:$G,CargaDatosEq!$G18)</f>
        <v>0</v>
      </c>
      <c r="AC18" s="6">
        <f>SUMIFS(CargaDatosJug!AF:AF,CargaDatosJug!$A:$A,CargaDatosEq!$A18,CargaDatosJug!$B:$B,CargaDatosEq!$B18,CargaDatosJug!$C:$C,CargaDatosEq!$C18,CargaDatosJug!$E:$E,CargaDatosEq!$E18,CargaDatosJug!$F:$F,CargaDatosEq!$F18,CargaDatosJug!$G:$G,CargaDatosEq!$G18)</f>
        <v>0</v>
      </c>
      <c r="AD18" s="58">
        <f t="shared" si="2"/>
        <v>0</v>
      </c>
      <c r="AE18" s="59" t="str">
        <f t="shared" si="3"/>
        <v/>
      </c>
      <c r="AF18" s="59" t="str">
        <f t="shared" ref="AF18" si="92">IFERROR(I19/AD18,"")</f>
        <v/>
      </c>
      <c r="AG18" s="59" t="str">
        <f t="shared" si="1"/>
        <v/>
      </c>
      <c r="AH18" s="7" t="str">
        <f t="shared" ref="AH18" si="93">IFERROR(S18/(S18+T19),"")</f>
        <v/>
      </c>
      <c r="AI18" s="7" t="str">
        <f t="shared" ref="AI18" si="94">IFERROR(T18/(T18+S19),"")</f>
        <v/>
      </c>
      <c r="AJ18" s="7" t="str">
        <f t="shared" ref="AJ18" si="95">IFERROR(U18/(U18+U19),"")</f>
        <v/>
      </c>
      <c r="AK18" s="7" t="str">
        <f t="shared" si="8"/>
        <v/>
      </c>
      <c r="AL18" s="7" t="str">
        <f t="shared" si="9"/>
        <v/>
      </c>
      <c r="AM18" s="7" t="str">
        <f t="shared" si="10"/>
        <v/>
      </c>
      <c r="AN18" s="7" t="str">
        <f t="shared" si="11"/>
        <v/>
      </c>
      <c r="AO18" s="7" t="str">
        <f t="shared" si="12"/>
        <v/>
      </c>
      <c r="AP18" s="7" t="str">
        <f t="shared" si="13"/>
        <v/>
      </c>
      <c r="AQ18" s="7" t="str">
        <f t="shared" si="14"/>
        <v/>
      </c>
      <c r="AR18" s="7" t="str">
        <f t="shared" si="15"/>
        <v/>
      </c>
    </row>
    <row r="19" spans="1:44" x14ac:dyDescent="0.2">
      <c r="A19" s="8">
        <f t="shared" ref="A19" si="96">+A18</f>
        <v>0</v>
      </c>
      <c r="B19" s="9">
        <f t="shared" ref="B19" si="97">+B18</f>
        <v>0</v>
      </c>
      <c r="C19" s="6">
        <f t="shared" ref="C19" si="98">+C18</f>
        <v>0</v>
      </c>
      <c r="D19" s="6" t="str">
        <f>IF(D18="Local","Visitante","Local")</f>
        <v>Local</v>
      </c>
      <c r="E19" s="6">
        <f t="shared" ref="E19" si="99">+E18</f>
        <v>0</v>
      </c>
      <c r="F19" s="6">
        <f t="shared" ref="F19" si="100">+G18</f>
        <v>0</v>
      </c>
      <c r="G19" s="6">
        <f t="shared" ref="G19" si="101">+F18</f>
        <v>0</v>
      </c>
      <c r="H19" s="4"/>
      <c r="I19" s="4"/>
      <c r="J19" s="4"/>
      <c r="K19" s="4"/>
      <c r="L19" s="7" t="str">
        <f t="shared" si="20"/>
        <v/>
      </c>
      <c r="M19" s="4"/>
      <c r="N19" s="4"/>
      <c r="O19" s="7" t="str">
        <f t="shared" si="21"/>
        <v/>
      </c>
      <c r="P19" s="4"/>
      <c r="Q19" s="4"/>
      <c r="R19" s="7" t="str">
        <f t="shared" si="22"/>
        <v/>
      </c>
      <c r="S19" s="4"/>
      <c r="T19" s="4"/>
      <c r="U19" s="6">
        <f t="shared" si="0"/>
        <v>0</v>
      </c>
      <c r="V19" s="4"/>
      <c r="W19" s="4"/>
      <c r="X19" s="4"/>
      <c r="Y19" s="4"/>
      <c r="Z19" s="4"/>
      <c r="AA19" s="4"/>
      <c r="AB19" s="4"/>
      <c r="AC19" s="4"/>
      <c r="AD19" s="58">
        <f t="shared" si="2"/>
        <v>0</v>
      </c>
      <c r="AE19" s="59" t="str">
        <f t="shared" si="3"/>
        <v/>
      </c>
      <c r="AF19" s="59" t="str">
        <f t="shared" ref="AF19" si="102">IFERROR(I18/AD19,"")</f>
        <v/>
      </c>
      <c r="AG19" s="59" t="str">
        <f t="shared" si="1"/>
        <v/>
      </c>
      <c r="AH19" s="7" t="str">
        <f t="shared" ref="AH19" si="103">IFERROR(S19/(S19+T18),"")</f>
        <v/>
      </c>
      <c r="AI19" s="7" t="str">
        <f t="shared" ref="AI19" si="104">IFERROR(T19/(T19+S18),"")</f>
        <v/>
      </c>
      <c r="AJ19" s="7" t="str">
        <f t="shared" ref="AJ19" si="105">IFERROR(U19/(U19+U18),"")</f>
        <v/>
      </c>
      <c r="AK19" s="7" t="str">
        <f t="shared" si="8"/>
        <v/>
      </c>
      <c r="AL19" s="7" t="str">
        <f t="shared" si="9"/>
        <v/>
      </c>
      <c r="AM19" s="7" t="str">
        <f t="shared" si="10"/>
        <v/>
      </c>
      <c r="AN19" s="7" t="str">
        <f t="shared" si="11"/>
        <v/>
      </c>
      <c r="AO19" s="7" t="str">
        <f t="shared" si="12"/>
        <v/>
      </c>
      <c r="AP19" s="7" t="str">
        <f t="shared" si="13"/>
        <v/>
      </c>
      <c r="AQ19" s="7" t="str">
        <f t="shared" si="14"/>
        <v/>
      </c>
      <c r="AR19" s="7" t="str">
        <f t="shared" si="15"/>
        <v/>
      </c>
    </row>
    <row r="20" spans="1:44" x14ac:dyDescent="0.2">
      <c r="A20" s="2"/>
      <c r="B20" s="3"/>
      <c r="C20" s="4"/>
      <c r="D20" s="4"/>
      <c r="E20" s="4"/>
      <c r="F20" s="4"/>
      <c r="G20" s="4"/>
      <c r="H20" s="6">
        <f>SUMIFS(CargaDatosJug!J:J,CargaDatosJug!$A:$A,CargaDatosEq!$A20,CargaDatosJug!$B:$B,CargaDatosEq!$B20,CargaDatosJug!$C:$C,CargaDatosEq!$C20,CargaDatosJug!$E:$E,CargaDatosEq!$E20,CargaDatosJug!$F:$F,CargaDatosEq!$F20,CargaDatosJug!$G:$G,CargaDatosEq!$G20)+SUMIFS(CargaDatosJug!K:K,CargaDatosJug!$A:$A,CargaDatosEq!$A20,CargaDatosJug!$B:$B,CargaDatosEq!$B20,CargaDatosJug!$C:$C,CargaDatosEq!$C20,CargaDatosJug!$E:$E,CargaDatosEq!$E20,CargaDatosJug!$F:$F,CargaDatosEq!$F20,CargaDatosJug!$G:$G,CargaDatosEq!$G20)/60</f>
        <v>0</v>
      </c>
      <c r="I20" s="6">
        <f>SUMIFS(CargaDatosJug!L:L,CargaDatosJug!$A:$A,CargaDatosEq!$A20,CargaDatosJug!$B:$B,CargaDatosEq!$B20,CargaDatosJug!$C:$C,CargaDatosEq!$C20,CargaDatosJug!$E:$E,CargaDatosEq!$E20,CargaDatosJug!$F:$F,CargaDatosEq!$F20,CargaDatosJug!$G:$G,CargaDatosEq!$G20)</f>
        <v>0</v>
      </c>
      <c r="J20" s="6">
        <f>SUMIFS(CargaDatosJug!M:M,CargaDatosJug!$A:$A,CargaDatosEq!$A20,CargaDatosJug!$B:$B,CargaDatosEq!$B20,CargaDatosJug!$C:$C,CargaDatosEq!$C20,CargaDatosJug!$E:$E,CargaDatosEq!$E20,CargaDatosJug!$F:$F,CargaDatosEq!$F20,CargaDatosJug!$G:$G,CargaDatosEq!$G20)</f>
        <v>0</v>
      </c>
      <c r="K20" s="6">
        <f>SUMIFS(CargaDatosJug!N:N,CargaDatosJug!$A:$A,CargaDatosEq!$A20,CargaDatosJug!$B:$B,CargaDatosEq!$B20,CargaDatosJug!$C:$C,CargaDatosEq!$C20,CargaDatosJug!$E:$E,CargaDatosEq!$E20,CargaDatosJug!$F:$F,CargaDatosEq!$F20,CargaDatosJug!$G:$G,CargaDatosEq!$G20)</f>
        <v>0</v>
      </c>
      <c r="L20" s="7" t="str">
        <f t="shared" si="20"/>
        <v/>
      </c>
      <c r="M20" s="6">
        <f>SUMIFS(CargaDatosJug!P:P,CargaDatosJug!$A:$A,CargaDatosEq!$A20,CargaDatosJug!$B:$B,CargaDatosEq!$B20,CargaDatosJug!$C:$C,CargaDatosEq!$C20,CargaDatosJug!$E:$E,CargaDatosEq!$E20,CargaDatosJug!$F:$F,CargaDatosEq!$F20,CargaDatosJug!$G:$G,CargaDatosEq!$G20)</f>
        <v>0</v>
      </c>
      <c r="N20" s="6">
        <f>SUMIFS(CargaDatosJug!Q:Q,CargaDatosJug!$A:$A,CargaDatosEq!$A20,CargaDatosJug!$B:$B,CargaDatosEq!$B20,CargaDatosJug!$C:$C,CargaDatosEq!$C20,CargaDatosJug!$E:$E,CargaDatosEq!$E20,CargaDatosJug!$F:$F,CargaDatosEq!$F20,CargaDatosJug!$G:$G,CargaDatosEq!$G20)</f>
        <v>0</v>
      </c>
      <c r="O20" s="7" t="str">
        <f t="shared" si="21"/>
        <v/>
      </c>
      <c r="P20" s="6">
        <f>SUMIFS(CargaDatosJug!S:S,CargaDatosJug!$A:$A,CargaDatosEq!$A20,CargaDatosJug!$B:$B,CargaDatosEq!$B20,CargaDatosJug!$C:$C,CargaDatosEq!$C20,CargaDatosJug!$E:$E,CargaDatosEq!$E20,CargaDatosJug!$F:$F,CargaDatosEq!$F20,CargaDatosJug!$G:$G,CargaDatosEq!$G20)</f>
        <v>0</v>
      </c>
      <c r="Q20" s="6">
        <f>SUMIFS(CargaDatosJug!T:T,CargaDatosJug!$A:$A,CargaDatosEq!$A20,CargaDatosJug!$B:$B,CargaDatosEq!$B20,CargaDatosJug!$C:$C,CargaDatosEq!$C20,CargaDatosJug!$E:$E,CargaDatosEq!$E20,CargaDatosJug!$F:$F,CargaDatosEq!$F20,CargaDatosJug!$G:$G,CargaDatosEq!$G20)</f>
        <v>0</v>
      </c>
      <c r="R20" s="7" t="str">
        <f t="shared" si="22"/>
        <v/>
      </c>
      <c r="S20" s="6">
        <f>SUMIFS(CargaDatosJug!V:V,CargaDatosJug!$A:$A,CargaDatosEq!$A20,CargaDatosJug!$B:$B,CargaDatosEq!$B20,CargaDatosJug!$C:$C,CargaDatosEq!$C20,CargaDatosJug!$E:$E,CargaDatosEq!$E20,CargaDatosJug!$F:$F,CargaDatosEq!$F20,CargaDatosJug!$G:$G,CargaDatosEq!$G20)</f>
        <v>0</v>
      </c>
      <c r="T20" s="6">
        <f>SUMIFS(CargaDatosJug!W:W,CargaDatosJug!$A:$A,CargaDatosEq!$A20,CargaDatosJug!$B:$B,CargaDatosEq!$B20,CargaDatosJug!$C:$C,CargaDatosEq!$C20,CargaDatosJug!$E:$E,CargaDatosEq!$E20,CargaDatosJug!$F:$F,CargaDatosEq!$F20,CargaDatosJug!$G:$G,CargaDatosEq!$G20)</f>
        <v>0</v>
      </c>
      <c r="U20" s="6">
        <f t="shared" si="0"/>
        <v>0</v>
      </c>
      <c r="V20" s="6">
        <f>SUMIFS(CargaDatosJug!Y:Y,CargaDatosJug!$A:$A,CargaDatosEq!$A20,CargaDatosJug!$B:$B,CargaDatosEq!$B20,CargaDatosJug!$C:$C,CargaDatosEq!$C20,CargaDatosJug!$E:$E,CargaDatosEq!$E20,CargaDatosJug!$F:$F,CargaDatosEq!$F20,CargaDatosJug!$G:$G,CargaDatosEq!$G20)</f>
        <v>0</v>
      </c>
      <c r="W20" s="6">
        <f>SUMIFS(CargaDatosJug!Z:Z,CargaDatosJug!$A:$A,CargaDatosEq!$A20,CargaDatosJug!$B:$B,CargaDatosEq!$B20,CargaDatosJug!$C:$C,CargaDatosEq!$C20,CargaDatosJug!$E:$E,CargaDatosEq!$E20,CargaDatosJug!$F:$F,CargaDatosEq!$F20,CargaDatosJug!$G:$G,CargaDatosEq!$G20)</f>
        <v>0</v>
      </c>
      <c r="X20" s="6">
        <f>SUMIFS(CargaDatosJug!AA:AA,CargaDatosJug!$A:$A,CargaDatosEq!$A20,CargaDatosJug!$B:$B,CargaDatosEq!$B20,CargaDatosJug!$C:$C,CargaDatosEq!$C20,CargaDatosJug!$E:$E,CargaDatosEq!$E20,CargaDatosJug!$F:$F,CargaDatosEq!$F20,CargaDatosJug!$G:$G,CargaDatosEq!$G20)</f>
        <v>0</v>
      </c>
      <c r="Y20" s="6">
        <f>SUMIFS(CargaDatosJug!AB:AB,CargaDatosJug!$A:$A,CargaDatosEq!$A20,CargaDatosJug!$B:$B,CargaDatosEq!$B20,CargaDatosJug!$C:$C,CargaDatosEq!$C20,CargaDatosJug!$E:$E,CargaDatosEq!$E20,CargaDatosJug!$F:$F,CargaDatosEq!$F20,CargaDatosJug!$G:$G,CargaDatosEq!$G20)</f>
        <v>0</v>
      </c>
      <c r="Z20" s="6">
        <f>SUMIFS(CargaDatosJug!AC:AC,CargaDatosJug!$A:$A,CargaDatosEq!$A20,CargaDatosJug!$B:$B,CargaDatosEq!$B20,CargaDatosJug!$C:$C,CargaDatosEq!$C20,CargaDatosJug!$E:$E,CargaDatosEq!$E20,CargaDatosJug!$F:$F,CargaDatosEq!$F20,CargaDatosJug!$G:$G,CargaDatosEq!$G20)</f>
        <v>0</v>
      </c>
      <c r="AA20" s="6">
        <f>SUMIFS(CargaDatosJug!AD:AD,CargaDatosJug!$A:$A,CargaDatosEq!$A20,CargaDatosJug!$B:$B,CargaDatosEq!$B20,CargaDatosJug!$C:$C,CargaDatosEq!$C20,CargaDatosJug!$E:$E,CargaDatosEq!$E20,CargaDatosJug!$F:$F,CargaDatosEq!$F20,CargaDatosJug!$G:$G,CargaDatosEq!$G20)</f>
        <v>0</v>
      </c>
      <c r="AB20" s="6">
        <f>SUMIFS(CargaDatosJug!AE:AE,CargaDatosJug!$A:$A,CargaDatosEq!$A20,CargaDatosJug!$B:$B,CargaDatosEq!$B20,CargaDatosJug!$C:$C,CargaDatosEq!$C20,CargaDatosJug!$E:$E,CargaDatosEq!$E20,CargaDatosJug!$F:$F,CargaDatosEq!$F20,CargaDatosJug!$G:$G,CargaDatosEq!$G20)</f>
        <v>0</v>
      </c>
      <c r="AC20" s="6">
        <f>SUMIFS(CargaDatosJug!AF:AF,CargaDatosJug!$A:$A,CargaDatosEq!$A20,CargaDatosJug!$B:$B,CargaDatosEq!$B20,CargaDatosJug!$C:$C,CargaDatosEq!$C20,CargaDatosJug!$E:$E,CargaDatosEq!$E20,CargaDatosJug!$F:$F,CargaDatosEq!$F20,CargaDatosJug!$G:$G,CargaDatosEq!$G20)</f>
        <v>0</v>
      </c>
      <c r="AD20" s="58">
        <f t="shared" si="2"/>
        <v>0</v>
      </c>
      <c r="AE20" s="59" t="str">
        <f t="shared" si="3"/>
        <v/>
      </c>
      <c r="AF20" s="59" t="str">
        <f t="shared" ref="AF20" si="106">IFERROR(I21/AD20,"")</f>
        <v/>
      </c>
      <c r="AG20" s="59" t="str">
        <f t="shared" si="1"/>
        <v/>
      </c>
      <c r="AH20" s="7" t="str">
        <f t="shared" ref="AH20" si="107">IFERROR(S20/(S20+T21),"")</f>
        <v/>
      </c>
      <c r="AI20" s="7" t="str">
        <f t="shared" ref="AI20" si="108">IFERROR(T20/(T20+S21),"")</f>
        <v/>
      </c>
      <c r="AJ20" s="7" t="str">
        <f t="shared" ref="AJ20" si="109">IFERROR(U20/(U20+U21),"")</f>
        <v/>
      </c>
      <c r="AK20" s="7" t="str">
        <f t="shared" si="8"/>
        <v/>
      </c>
      <c r="AL20" s="7" t="str">
        <f t="shared" si="9"/>
        <v/>
      </c>
      <c r="AM20" s="7" t="str">
        <f t="shared" si="10"/>
        <v/>
      </c>
      <c r="AN20" s="7" t="str">
        <f t="shared" si="11"/>
        <v/>
      </c>
      <c r="AO20" s="7" t="str">
        <f t="shared" si="12"/>
        <v/>
      </c>
      <c r="AP20" s="7" t="str">
        <f t="shared" si="13"/>
        <v/>
      </c>
      <c r="AQ20" s="7" t="str">
        <f t="shared" si="14"/>
        <v/>
      </c>
      <c r="AR20" s="7" t="str">
        <f t="shared" si="15"/>
        <v/>
      </c>
    </row>
    <row r="21" spans="1:44" x14ac:dyDescent="0.2">
      <c r="A21" s="8">
        <f t="shared" ref="A21" si="110">+A20</f>
        <v>0</v>
      </c>
      <c r="B21" s="9">
        <f t="shared" ref="B21" si="111">+B20</f>
        <v>0</v>
      </c>
      <c r="C21" s="6">
        <f t="shared" ref="C21" si="112">+C20</f>
        <v>0</v>
      </c>
      <c r="D21" s="6" t="str">
        <f>IF(D20="Local","Visitante","Local")</f>
        <v>Local</v>
      </c>
      <c r="E21" s="6">
        <f t="shared" ref="E21" si="113">+E20</f>
        <v>0</v>
      </c>
      <c r="F21" s="6">
        <f t="shared" ref="F21" si="114">+G20</f>
        <v>0</v>
      </c>
      <c r="G21" s="6">
        <f t="shared" ref="G21" si="115">+F20</f>
        <v>0</v>
      </c>
      <c r="H21" s="4"/>
      <c r="I21" s="4"/>
      <c r="J21" s="4"/>
      <c r="K21" s="4"/>
      <c r="L21" s="7" t="str">
        <f t="shared" si="20"/>
        <v/>
      </c>
      <c r="M21" s="4"/>
      <c r="N21" s="4"/>
      <c r="O21" s="7" t="str">
        <f t="shared" si="21"/>
        <v/>
      </c>
      <c r="P21" s="4"/>
      <c r="Q21" s="4"/>
      <c r="R21" s="7" t="str">
        <f t="shared" si="22"/>
        <v/>
      </c>
      <c r="S21" s="4"/>
      <c r="T21" s="4"/>
      <c r="U21" s="6">
        <f t="shared" si="0"/>
        <v>0</v>
      </c>
      <c r="V21" s="4"/>
      <c r="W21" s="4"/>
      <c r="X21" s="4"/>
      <c r="Y21" s="4"/>
      <c r="Z21" s="4"/>
      <c r="AA21" s="4"/>
      <c r="AB21" s="4"/>
      <c r="AC21" s="4"/>
      <c r="AD21" s="58">
        <f t="shared" si="2"/>
        <v>0</v>
      </c>
      <c r="AE21" s="59" t="str">
        <f t="shared" si="3"/>
        <v/>
      </c>
      <c r="AF21" s="59" t="str">
        <f t="shared" ref="AF21" si="116">IFERROR(I20/AD21,"")</f>
        <v/>
      </c>
      <c r="AG21" s="59" t="str">
        <f t="shared" si="1"/>
        <v/>
      </c>
      <c r="AH21" s="7" t="str">
        <f t="shared" ref="AH21" si="117">IFERROR(S21/(S21+T20),"")</f>
        <v/>
      </c>
      <c r="AI21" s="7" t="str">
        <f t="shared" ref="AI21" si="118">IFERROR(T21/(T21+S20),"")</f>
        <v/>
      </c>
      <c r="AJ21" s="7" t="str">
        <f t="shared" ref="AJ21" si="119">IFERROR(U21/(U21+U20),"")</f>
        <v/>
      </c>
      <c r="AK21" s="7" t="str">
        <f t="shared" si="8"/>
        <v/>
      </c>
      <c r="AL21" s="7" t="str">
        <f t="shared" si="9"/>
        <v/>
      </c>
      <c r="AM21" s="7" t="str">
        <f t="shared" si="10"/>
        <v/>
      </c>
      <c r="AN21" s="7" t="str">
        <f t="shared" si="11"/>
        <v/>
      </c>
      <c r="AO21" s="7" t="str">
        <f t="shared" si="12"/>
        <v/>
      </c>
      <c r="AP21" s="7" t="str">
        <f t="shared" si="13"/>
        <v/>
      </c>
      <c r="AQ21" s="7" t="str">
        <f t="shared" si="14"/>
        <v/>
      </c>
      <c r="AR21" s="7" t="str">
        <f t="shared" si="15"/>
        <v/>
      </c>
    </row>
    <row r="22" spans="1:44" x14ac:dyDescent="0.2">
      <c r="A22" s="2"/>
      <c r="B22" s="3"/>
      <c r="C22" s="4"/>
      <c r="D22" s="4"/>
      <c r="E22" s="4"/>
      <c r="F22" s="4"/>
      <c r="G22" s="4"/>
      <c r="H22" s="6">
        <f>SUMIFS(CargaDatosJug!J:J,CargaDatosJug!$A:$A,CargaDatosEq!$A22,CargaDatosJug!$B:$B,CargaDatosEq!$B22,CargaDatosJug!$C:$C,CargaDatosEq!$C22,CargaDatosJug!$E:$E,CargaDatosEq!$E22,CargaDatosJug!$F:$F,CargaDatosEq!$F22,CargaDatosJug!$G:$G,CargaDatosEq!$G22)+SUMIFS(CargaDatosJug!K:K,CargaDatosJug!$A:$A,CargaDatosEq!$A22,CargaDatosJug!$B:$B,CargaDatosEq!$B22,CargaDatosJug!$C:$C,CargaDatosEq!$C22,CargaDatosJug!$E:$E,CargaDatosEq!$E22,CargaDatosJug!$F:$F,CargaDatosEq!$F22,CargaDatosJug!$G:$G,CargaDatosEq!$G22)/60</f>
        <v>0</v>
      </c>
      <c r="I22" s="6">
        <f>SUMIFS(CargaDatosJug!L:L,CargaDatosJug!$A:$A,CargaDatosEq!$A22,CargaDatosJug!$B:$B,CargaDatosEq!$B22,CargaDatosJug!$C:$C,CargaDatosEq!$C22,CargaDatosJug!$E:$E,CargaDatosEq!$E22,CargaDatosJug!$F:$F,CargaDatosEq!$F22,CargaDatosJug!$G:$G,CargaDatosEq!$G22)</f>
        <v>0</v>
      </c>
      <c r="J22" s="6">
        <f>SUMIFS(CargaDatosJug!M:M,CargaDatosJug!$A:$A,CargaDatosEq!$A22,CargaDatosJug!$B:$B,CargaDatosEq!$B22,CargaDatosJug!$C:$C,CargaDatosEq!$C22,CargaDatosJug!$E:$E,CargaDatosEq!$E22,CargaDatosJug!$F:$F,CargaDatosEq!$F22,CargaDatosJug!$G:$G,CargaDatosEq!$G22)</f>
        <v>0</v>
      </c>
      <c r="K22" s="6">
        <f>SUMIFS(CargaDatosJug!N:N,CargaDatosJug!$A:$A,CargaDatosEq!$A22,CargaDatosJug!$B:$B,CargaDatosEq!$B22,CargaDatosJug!$C:$C,CargaDatosEq!$C22,CargaDatosJug!$E:$E,CargaDatosEq!$E22,CargaDatosJug!$F:$F,CargaDatosEq!$F22,CargaDatosJug!$G:$G,CargaDatosEq!$G22)</f>
        <v>0</v>
      </c>
      <c r="L22" s="7" t="str">
        <f t="shared" si="20"/>
        <v/>
      </c>
      <c r="M22" s="6">
        <f>SUMIFS(CargaDatosJug!P:P,CargaDatosJug!$A:$A,CargaDatosEq!$A22,CargaDatosJug!$B:$B,CargaDatosEq!$B22,CargaDatosJug!$C:$C,CargaDatosEq!$C22,CargaDatosJug!$E:$E,CargaDatosEq!$E22,CargaDatosJug!$F:$F,CargaDatosEq!$F22,CargaDatosJug!$G:$G,CargaDatosEq!$G22)</f>
        <v>0</v>
      </c>
      <c r="N22" s="6">
        <f>SUMIFS(CargaDatosJug!Q:Q,CargaDatosJug!$A:$A,CargaDatosEq!$A22,CargaDatosJug!$B:$B,CargaDatosEq!$B22,CargaDatosJug!$C:$C,CargaDatosEq!$C22,CargaDatosJug!$E:$E,CargaDatosEq!$E22,CargaDatosJug!$F:$F,CargaDatosEq!$F22,CargaDatosJug!$G:$G,CargaDatosEq!$G22)</f>
        <v>0</v>
      </c>
      <c r="O22" s="7" t="str">
        <f t="shared" si="21"/>
        <v/>
      </c>
      <c r="P22" s="6">
        <f>SUMIFS(CargaDatosJug!S:S,CargaDatosJug!$A:$A,CargaDatosEq!$A22,CargaDatosJug!$B:$B,CargaDatosEq!$B22,CargaDatosJug!$C:$C,CargaDatosEq!$C22,CargaDatosJug!$E:$E,CargaDatosEq!$E22,CargaDatosJug!$F:$F,CargaDatosEq!$F22,CargaDatosJug!$G:$G,CargaDatosEq!$G22)</f>
        <v>0</v>
      </c>
      <c r="Q22" s="6">
        <f>SUMIFS(CargaDatosJug!T:T,CargaDatosJug!$A:$A,CargaDatosEq!$A22,CargaDatosJug!$B:$B,CargaDatosEq!$B22,CargaDatosJug!$C:$C,CargaDatosEq!$C22,CargaDatosJug!$E:$E,CargaDatosEq!$E22,CargaDatosJug!$F:$F,CargaDatosEq!$F22,CargaDatosJug!$G:$G,CargaDatosEq!$G22)</f>
        <v>0</v>
      </c>
      <c r="R22" s="7" t="str">
        <f t="shared" si="22"/>
        <v/>
      </c>
      <c r="S22" s="6">
        <f>SUMIFS(CargaDatosJug!V:V,CargaDatosJug!$A:$A,CargaDatosEq!$A22,CargaDatosJug!$B:$B,CargaDatosEq!$B22,CargaDatosJug!$C:$C,CargaDatosEq!$C22,CargaDatosJug!$E:$E,CargaDatosEq!$E22,CargaDatosJug!$F:$F,CargaDatosEq!$F22,CargaDatosJug!$G:$G,CargaDatosEq!$G22)</f>
        <v>0</v>
      </c>
      <c r="T22" s="6">
        <f>SUMIFS(CargaDatosJug!W:W,CargaDatosJug!$A:$A,CargaDatosEq!$A22,CargaDatosJug!$B:$B,CargaDatosEq!$B22,CargaDatosJug!$C:$C,CargaDatosEq!$C22,CargaDatosJug!$E:$E,CargaDatosEq!$E22,CargaDatosJug!$F:$F,CargaDatosEq!$F22,CargaDatosJug!$G:$G,CargaDatosEq!$G22)</f>
        <v>0</v>
      </c>
      <c r="U22" s="6">
        <f t="shared" si="0"/>
        <v>0</v>
      </c>
      <c r="V22" s="6">
        <f>SUMIFS(CargaDatosJug!Y:Y,CargaDatosJug!$A:$A,CargaDatosEq!$A22,CargaDatosJug!$B:$B,CargaDatosEq!$B22,CargaDatosJug!$C:$C,CargaDatosEq!$C22,CargaDatosJug!$E:$E,CargaDatosEq!$E22,CargaDatosJug!$F:$F,CargaDatosEq!$F22,CargaDatosJug!$G:$G,CargaDatosEq!$G22)</f>
        <v>0</v>
      </c>
      <c r="W22" s="6">
        <f>SUMIFS(CargaDatosJug!Z:Z,CargaDatosJug!$A:$A,CargaDatosEq!$A22,CargaDatosJug!$B:$B,CargaDatosEq!$B22,CargaDatosJug!$C:$C,CargaDatosEq!$C22,CargaDatosJug!$E:$E,CargaDatosEq!$E22,CargaDatosJug!$F:$F,CargaDatosEq!$F22,CargaDatosJug!$G:$G,CargaDatosEq!$G22)</f>
        <v>0</v>
      </c>
      <c r="X22" s="6">
        <f>SUMIFS(CargaDatosJug!AA:AA,CargaDatosJug!$A:$A,CargaDatosEq!$A22,CargaDatosJug!$B:$B,CargaDatosEq!$B22,CargaDatosJug!$C:$C,CargaDatosEq!$C22,CargaDatosJug!$E:$E,CargaDatosEq!$E22,CargaDatosJug!$F:$F,CargaDatosEq!$F22,CargaDatosJug!$G:$G,CargaDatosEq!$G22)</f>
        <v>0</v>
      </c>
      <c r="Y22" s="6">
        <f>SUMIFS(CargaDatosJug!AB:AB,CargaDatosJug!$A:$A,CargaDatosEq!$A22,CargaDatosJug!$B:$B,CargaDatosEq!$B22,CargaDatosJug!$C:$C,CargaDatosEq!$C22,CargaDatosJug!$E:$E,CargaDatosEq!$E22,CargaDatosJug!$F:$F,CargaDatosEq!$F22,CargaDatosJug!$G:$G,CargaDatosEq!$G22)</f>
        <v>0</v>
      </c>
      <c r="Z22" s="6">
        <f>SUMIFS(CargaDatosJug!AC:AC,CargaDatosJug!$A:$A,CargaDatosEq!$A22,CargaDatosJug!$B:$B,CargaDatosEq!$B22,CargaDatosJug!$C:$C,CargaDatosEq!$C22,CargaDatosJug!$E:$E,CargaDatosEq!$E22,CargaDatosJug!$F:$F,CargaDatosEq!$F22,CargaDatosJug!$G:$G,CargaDatosEq!$G22)</f>
        <v>0</v>
      </c>
      <c r="AA22" s="6">
        <f>SUMIFS(CargaDatosJug!AD:AD,CargaDatosJug!$A:$A,CargaDatosEq!$A22,CargaDatosJug!$B:$B,CargaDatosEq!$B22,CargaDatosJug!$C:$C,CargaDatosEq!$C22,CargaDatosJug!$E:$E,CargaDatosEq!$E22,CargaDatosJug!$F:$F,CargaDatosEq!$F22,CargaDatosJug!$G:$G,CargaDatosEq!$G22)</f>
        <v>0</v>
      </c>
      <c r="AB22" s="6">
        <f>SUMIFS(CargaDatosJug!AE:AE,CargaDatosJug!$A:$A,CargaDatosEq!$A22,CargaDatosJug!$B:$B,CargaDatosEq!$B22,CargaDatosJug!$C:$C,CargaDatosEq!$C22,CargaDatosJug!$E:$E,CargaDatosEq!$E22,CargaDatosJug!$F:$F,CargaDatosEq!$F22,CargaDatosJug!$G:$G,CargaDatosEq!$G22)</f>
        <v>0</v>
      </c>
      <c r="AC22" s="6">
        <f>SUMIFS(CargaDatosJug!AF:AF,CargaDatosJug!$A:$A,CargaDatosEq!$A22,CargaDatosJug!$B:$B,CargaDatosEq!$B22,CargaDatosJug!$C:$C,CargaDatosEq!$C22,CargaDatosJug!$E:$E,CargaDatosEq!$E22,CargaDatosJug!$F:$F,CargaDatosEq!$F22,CargaDatosJug!$G:$G,CargaDatosEq!$G22)</f>
        <v>0</v>
      </c>
      <c r="AD22" s="58">
        <f t="shared" si="2"/>
        <v>0</v>
      </c>
      <c r="AE22" s="59" t="str">
        <f t="shared" si="3"/>
        <v/>
      </c>
      <c r="AF22" s="59" t="str">
        <f t="shared" ref="AF22" si="120">IFERROR(I23/AD22,"")</f>
        <v/>
      </c>
      <c r="AG22" s="59" t="str">
        <f t="shared" si="1"/>
        <v/>
      </c>
      <c r="AH22" s="7" t="str">
        <f t="shared" ref="AH22" si="121">IFERROR(S22/(S22+T23),"")</f>
        <v/>
      </c>
      <c r="AI22" s="7" t="str">
        <f t="shared" ref="AI22" si="122">IFERROR(T22/(T22+S23),"")</f>
        <v/>
      </c>
      <c r="AJ22" s="7" t="str">
        <f t="shared" ref="AJ22" si="123">IFERROR(U22/(U22+U23),"")</f>
        <v/>
      </c>
      <c r="AK22" s="7" t="str">
        <f t="shared" si="8"/>
        <v/>
      </c>
      <c r="AL22" s="7" t="str">
        <f t="shared" si="9"/>
        <v/>
      </c>
      <c r="AM22" s="7" t="str">
        <f t="shared" si="10"/>
        <v/>
      </c>
      <c r="AN22" s="7" t="str">
        <f t="shared" si="11"/>
        <v/>
      </c>
      <c r="AO22" s="7" t="str">
        <f t="shared" si="12"/>
        <v/>
      </c>
      <c r="AP22" s="7" t="str">
        <f t="shared" si="13"/>
        <v/>
      </c>
      <c r="AQ22" s="7" t="str">
        <f t="shared" si="14"/>
        <v/>
      </c>
      <c r="AR22" s="7" t="str">
        <f t="shared" si="15"/>
        <v/>
      </c>
    </row>
    <row r="23" spans="1:44" x14ac:dyDescent="0.2">
      <c r="A23" s="8">
        <f t="shared" ref="A23" si="124">+A22</f>
        <v>0</v>
      </c>
      <c r="B23" s="9">
        <f t="shared" ref="B23" si="125">+B22</f>
        <v>0</v>
      </c>
      <c r="C23" s="6">
        <f t="shared" ref="C23" si="126">+C22</f>
        <v>0</v>
      </c>
      <c r="D23" s="6" t="str">
        <f>IF(D22="Local","Visitante","Local")</f>
        <v>Local</v>
      </c>
      <c r="E23" s="6">
        <f t="shared" ref="E23" si="127">+E22</f>
        <v>0</v>
      </c>
      <c r="F23" s="6">
        <f t="shared" ref="F23" si="128">+G22</f>
        <v>0</v>
      </c>
      <c r="G23" s="6">
        <f t="shared" ref="G23" si="129">+F22</f>
        <v>0</v>
      </c>
      <c r="H23" s="4"/>
      <c r="I23" s="4"/>
      <c r="J23" s="4"/>
      <c r="K23" s="4"/>
      <c r="L23" s="7" t="str">
        <f t="shared" si="20"/>
        <v/>
      </c>
      <c r="M23" s="4"/>
      <c r="N23" s="4"/>
      <c r="O23" s="7" t="str">
        <f t="shared" si="21"/>
        <v/>
      </c>
      <c r="P23" s="4"/>
      <c r="Q23" s="4"/>
      <c r="R23" s="7" t="str">
        <f t="shared" si="22"/>
        <v/>
      </c>
      <c r="S23" s="4"/>
      <c r="T23" s="4"/>
      <c r="U23" s="6">
        <f t="shared" si="0"/>
        <v>0</v>
      </c>
      <c r="V23" s="4"/>
      <c r="W23" s="4"/>
      <c r="X23" s="4"/>
      <c r="Y23" s="4"/>
      <c r="Z23" s="4"/>
      <c r="AA23" s="4"/>
      <c r="AB23" s="4"/>
      <c r="AC23" s="4"/>
      <c r="AD23" s="58">
        <f t="shared" si="2"/>
        <v>0</v>
      </c>
      <c r="AE23" s="59" t="str">
        <f t="shared" si="3"/>
        <v/>
      </c>
      <c r="AF23" s="59" t="str">
        <f t="shared" ref="AF23" si="130">IFERROR(I22/AD23,"")</f>
        <v/>
      </c>
      <c r="AG23" s="59" t="str">
        <f t="shared" si="1"/>
        <v/>
      </c>
      <c r="AH23" s="7" t="str">
        <f t="shared" ref="AH23" si="131">IFERROR(S23/(S23+T22),"")</f>
        <v/>
      </c>
      <c r="AI23" s="7" t="str">
        <f t="shared" ref="AI23" si="132">IFERROR(T23/(T23+S22),"")</f>
        <v/>
      </c>
      <c r="AJ23" s="7" t="str">
        <f t="shared" ref="AJ23" si="133">IFERROR(U23/(U23+U22),"")</f>
        <v/>
      </c>
      <c r="AK23" s="7" t="str">
        <f t="shared" si="8"/>
        <v/>
      </c>
      <c r="AL23" s="7" t="str">
        <f t="shared" si="9"/>
        <v/>
      </c>
      <c r="AM23" s="7" t="str">
        <f t="shared" si="10"/>
        <v/>
      </c>
      <c r="AN23" s="7" t="str">
        <f t="shared" si="11"/>
        <v/>
      </c>
      <c r="AO23" s="7" t="str">
        <f t="shared" si="12"/>
        <v/>
      </c>
      <c r="AP23" s="7" t="str">
        <f t="shared" si="13"/>
        <v/>
      </c>
      <c r="AQ23" s="7" t="str">
        <f t="shared" si="14"/>
        <v/>
      </c>
      <c r="AR23" s="7" t="str">
        <f t="shared" si="15"/>
        <v/>
      </c>
    </row>
    <row r="24" spans="1:44" x14ac:dyDescent="0.2">
      <c r="A24" s="2"/>
      <c r="B24" s="3"/>
      <c r="C24" s="4"/>
      <c r="D24" s="4"/>
      <c r="E24" s="4"/>
      <c r="F24" s="4"/>
      <c r="G24" s="4"/>
      <c r="H24" s="6">
        <f>SUMIFS(CargaDatosJug!J:J,CargaDatosJug!$A:$A,CargaDatosEq!$A24,CargaDatosJug!$B:$B,CargaDatosEq!$B24,CargaDatosJug!$C:$C,CargaDatosEq!$C24,CargaDatosJug!$E:$E,CargaDatosEq!$E24,CargaDatosJug!$F:$F,CargaDatosEq!$F24,CargaDatosJug!$G:$G,CargaDatosEq!$G24)+SUMIFS(CargaDatosJug!K:K,CargaDatosJug!$A:$A,CargaDatosEq!$A24,CargaDatosJug!$B:$B,CargaDatosEq!$B24,CargaDatosJug!$C:$C,CargaDatosEq!$C24,CargaDatosJug!$E:$E,CargaDatosEq!$E24,CargaDatosJug!$F:$F,CargaDatosEq!$F24,CargaDatosJug!$G:$G,CargaDatosEq!$G24)/60</f>
        <v>0</v>
      </c>
      <c r="I24" s="6">
        <f>SUMIFS(CargaDatosJug!L:L,CargaDatosJug!$A:$A,CargaDatosEq!$A24,CargaDatosJug!$B:$B,CargaDatosEq!$B24,CargaDatosJug!$C:$C,CargaDatosEq!$C24,CargaDatosJug!$E:$E,CargaDatosEq!$E24,CargaDatosJug!$F:$F,CargaDatosEq!$F24,CargaDatosJug!$G:$G,CargaDatosEq!$G24)</f>
        <v>0</v>
      </c>
      <c r="J24" s="6">
        <f>SUMIFS(CargaDatosJug!M:M,CargaDatosJug!$A:$A,CargaDatosEq!$A24,CargaDatosJug!$B:$B,CargaDatosEq!$B24,CargaDatosJug!$C:$C,CargaDatosEq!$C24,CargaDatosJug!$E:$E,CargaDatosEq!$E24,CargaDatosJug!$F:$F,CargaDatosEq!$F24,CargaDatosJug!$G:$G,CargaDatosEq!$G24)</f>
        <v>0</v>
      </c>
      <c r="K24" s="6">
        <f>SUMIFS(CargaDatosJug!N:N,CargaDatosJug!$A:$A,CargaDatosEq!$A24,CargaDatosJug!$B:$B,CargaDatosEq!$B24,CargaDatosJug!$C:$C,CargaDatosEq!$C24,CargaDatosJug!$E:$E,CargaDatosEq!$E24,CargaDatosJug!$F:$F,CargaDatosEq!$F24,CargaDatosJug!$G:$G,CargaDatosEq!$G24)</f>
        <v>0</v>
      </c>
      <c r="L24" s="7" t="str">
        <f t="shared" si="20"/>
        <v/>
      </c>
      <c r="M24" s="6">
        <f>SUMIFS(CargaDatosJug!P:P,CargaDatosJug!$A:$A,CargaDatosEq!$A24,CargaDatosJug!$B:$B,CargaDatosEq!$B24,CargaDatosJug!$C:$C,CargaDatosEq!$C24,CargaDatosJug!$E:$E,CargaDatosEq!$E24,CargaDatosJug!$F:$F,CargaDatosEq!$F24,CargaDatosJug!$G:$G,CargaDatosEq!$G24)</f>
        <v>0</v>
      </c>
      <c r="N24" s="6">
        <f>SUMIFS(CargaDatosJug!Q:Q,CargaDatosJug!$A:$A,CargaDatosEq!$A24,CargaDatosJug!$B:$B,CargaDatosEq!$B24,CargaDatosJug!$C:$C,CargaDatosEq!$C24,CargaDatosJug!$E:$E,CargaDatosEq!$E24,CargaDatosJug!$F:$F,CargaDatosEq!$F24,CargaDatosJug!$G:$G,CargaDatosEq!$G24)</f>
        <v>0</v>
      </c>
      <c r="O24" s="7" t="str">
        <f t="shared" si="21"/>
        <v/>
      </c>
      <c r="P24" s="6">
        <f>SUMIFS(CargaDatosJug!S:S,CargaDatosJug!$A:$A,CargaDatosEq!$A24,CargaDatosJug!$B:$B,CargaDatosEq!$B24,CargaDatosJug!$C:$C,CargaDatosEq!$C24,CargaDatosJug!$E:$E,CargaDatosEq!$E24,CargaDatosJug!$F:$F,CargaDatosEq!$F24,CargaDatosJug!$G:$G,CargaDatosEq!$G24)</f>
        <v>0</v>
      </c>
      <c r="Q24" s="6">
        <f>SUMIFS(CargaDatosJug!T:T,CargaDatosJug!$A:$A,CargaDatosEq!$A24,CargaDatosJug!$B:$B,CargaDatosEq!$B24,CargaDatosJug!$C:$C,CargaDatosEq!$C24,CargaDatosJug!$E:$E,CargaDatosEq!$E24,CargaDatosJug!$F:$F,CargaDatosEq!$F24,CargaDatosJug!$G:$G,CargaDatosEq!$G24)</f>
        <v>0</v>
      </c>
      <c r="R24" s="7" t="str">
        <f t="shared" si="22"/>
        <v/>
      </c>
      <c r="S24" s="6">
        <f>SUMIFS(CargaDatosJug!V:V,CargaDatosJug!$A:$A,CargaDatosEq!$A24,CargaDatosJug!$B:$B,CargaDatosEq!$B24,CargaDatosJug!$C:$C,CargaDatosEq!$C24,CargaDatosJug!$E:$E,CargaDatosEq!$E24,CargaDatosJug!$F:$F,CargaDatosEq!$F24,CargaDatosJug!$G:$G,CargaDatosEq!$G24)</f>
        <v>0</v>
      </c>
      <c r="T24" s="6">
        <f>SUMIFS(CargaDatosJug!W:W,CargaDatosJug!$A:$A,CargaDatosEq!$A24,CargaDatosJug!$B:$B,CargaDatosEq!$B24,CargaDatosJug!$C:$C,CargaDatosEq!$C24,CargaDatosJug!$E:$E,CargaDatosEq!$E24,CargaDatosJug!$F:$F,CargaDatosEq!$F24,CargaDatosJug!$G:$G,CargaDatosEq!$G24)</f>
        <v>0</v>
      </c>
      <c r="U24" s="6">
        <f t="shared" si="0"/>
        <v>0</v>
      </c>
      <c r="V24" s="6">
        <f>SUMIFS(CargaDatosJug!Y:Y,CargaDatosJug!$A:$A,CargaDatosEq!$A24,CargaDatosJug!$B:$B,CargaDatosEq!$B24,CargaDatosJug!$C:$C,CargaDatosEq!$C24,CargaDatosJug!$E:$E,CargaDatosEq!$E24,CargaDatosJug!$F:$F,CargaDatosEq!$F24,CargaDatosJug!$G:$G,CargaDatosEq!$G24)</f>
        <v>0</v>
      </c>
      <c r="W24" s="6">
        <f>SUMIFS(CargaDatosJug!Z:Z,CargaDatosJug!$A:$A,CargaDatosEq!$A24,CargaDatosJug!$B:$B,CargaDatosEq!$B24,CargaDatosJug!$C:$C,CargaDatosEq!$C24,CargaDatosJug!$E:$E,CargaDatosEq!$E24,CargaDatosJug!$F:$F,CargaDatosEq!$F24,CargaDatosJug!$G:$G,CargaDatosEq!$G24)</f>
        <v>0</v>
      </c>
      <c r="X24" s="6">
        <f>SUMIFS(CargaDatosJug!AA:AA,CargaDatosJug!$A:$A,CargaDatosEq!$A24,CargaDatosJug!$B:$B,CargaDatosEq!$B24,CargaDatosJug!$C:$C,CargaDatosEq!$C24,CargaDatosJug!$E:$E,CargaDatosEq!$E24,CargaDatosJug!$F:$F,CargaDatosEq!$F24,CargaDatosJug!$G:$G,CargaDatosEq!$G24)</f>
        <v>0</v>
      </c>
      <c r="Y24" s="6">
        <f>SUMIFS(CargaDatosJug!AB:AB,CargaDatosJug!$A:$A,CargaDatosEq!$A24,CargaDatosJug!$B:$B,CargaDatosEq!$B24,CargaDatosJug!$C:$C,CargaDatosEq!$C24,CargaDatosJug!$E:$E,CargaDatosEq!$E24,CargaDatosJug!$F:$F,CargaDatosEq!$F24,CargaDatosJug!$G:$G,CargaDatosEq!$G24)</f>
        <v>0</v>
      </c>
      <c r="Z24" s="6">
        <f>SUMIFS(CargaDatosJug!AC:AC,CargaDatosJug!$A:$A,CargaDatosEq!$A24,CargaDatosJug!$B:$B,CargaDatosEq!$B24,CargaDatosJug!$C:$C,CargaDatosEq!$C24,CargaDatosJug!$E:$E,CargaDatosEq!$E24,CargaDatosJug!$F:$F,CargaDatosEq!$F24,CargaDatosJug!$G:$G,CargaDatosEq!$G24)</f>
        <v>0</v>
      </c>
      <c r="AA24" s="6">
        <f>SUMIFS(CargaDatosJug!AD:AD,CargaDatosJug!$A:$A,CargaDatosEq!$A24,CargaDatosJug!$B:$B,CargaDatosEq!$B24,CargaDatosJug!$C:$C,CargaDatosEq!$C24,CargaDatosJug!$E:$E,CargaDatosEq!$E24,CargaDatosJug!$F:$F,CargaDatosEq!$F24,CargaDatosJug!$G:$G,CargaDatosEq!$G24)</f>
        <v>0</v>
      </c>
      <c r="AB24" s="6">
        <f>SUMIFS(CargaDatosJug!AE:AE,CargaDatosJug!$A:$A,CargaDatosEq!$A24,CargaDatosJug!$B:$B,CargaDatosEq!$B24,CargaDatosJug!$C:$C,CargaDatosEq!$C24,CargaDatosJug!$E:$E,CargaDatosEq!$E24,CargaDatosJug!$F:$F,CargaDatosEq!$F24,CargaDatosJug!$G:$G,CargaDatosEq!$G24)</f>
        <v>0</v>
      </c>
      <c r="AC24" s="6">
        <f>SUMIFS(CargaDatosJug!AF:AF,CargaDatosJug!$A:$A,CargaDatosEq!$A24,CargaDatosJug!$B:$B,CargaDatosEq!$B24,CargaDatosJug!$C:$C,CargaDatosEq!$C24,CargaDatosJug!$E:$E,CargaDatosEq!$E24,CargaDatosJug!$F:$F,CargaDatosEq!$F24,CargaDatosJug!$G:$G,CargaDatosEq!$G24)</f>
        <v>0</v>
      </c>
      <c r="AD24" s="58">
        <f t="shared" si="2"/>
        <v>0</v>
      </c>
      <c r="AE24" s="59" t="str">
        <f t="shared" si="3"/>
        <v/>
      </c>
      <c r="AF24" s="59" t="str">
        <f t="shared" ref="AF24" si="134">IFERROR(I25/AD24,"")</f>
        <v/>
      </c>
      <c r="AG24" s="59" t="str">
        <f t="shared" si="1"/>
        <v/>
      </c>
      <c r="AH24" s="7" t="str">
        <f t="shared" ref="AH24" si="135">IFERROR(S24/(S24+T25),"")</f>
        <v/>
      </c>
      <c r="AI24" s="7" t="str">
        <f t="shared" ref="AI24" si="136">IFERROR(T24/(T24+S25),"")</f>
        <v/>
      </c>
      <c r="AJ24" s="7" t="str">
        <f t="shared" ref="AJ24" si="137">IFERROR(U24/(U24+U25),"")</f>
        <v/>
      </c>
      <c r="AK24" s="7" t="str">
        <f t="shared" si="8"/>
        <v/>
      </c>
      <c r="AL24" s="7" t="str">
        <f t="shared" si="9"/>
        <v/>
      </c>
      <c r="AM24" s="7" t="str">
        <f t="shared" si="10"/>
        <v/>
      </c>
      <c r="AN24" s="7" t="str">
        <f t="shared" si="11"/>
        <v/>
      </c>
      <c r="AO24" s="7" t="str">
        <f t="shared" si="12"/>
        <v/>
      </c>
      <c r="AP24" s="7" t="str">
        <f t="shared" si="13"/>
        <v/>
      </c>
      <c r="AQ24" s="7" t="str">
        <f t="shared" si="14"/>
        <v/>
      </c>
      <c r="AR24" s="7" t="str">
        <f t="shared" si="15"/>
        <v/>
      </c>
    </row>
    <row r="25" spans="1:44" x14ac:dyDescent="0.2">
      <c r="A25" s="8">
        <f t="shared" ref="A25" si="138">+A24</f>
        <v>0</v>
      </c>
      <c r="B25" s="9">
        <f t="shared" ref="B25" si="139">+B24</f>
        <v>0</v>
      </c>
      <c r="C25" s="6">
        <f t="shared" ref="C25" si="140">+C24</f>
        <v>0</v>
      </c>
      <c r="D25" s="6" t="str">
        <f>IF(D24="Local","Visitante","Local")</f>
        <v>Local</v>
      </c>
      <c r="E25" s="6">
        <f t="shared" ref="E25" si="141">+E24</f>
        <v>0</v>
      </c>
      <c r="F25" s="6">
        <f t="shared" ref="F25" si="142">+G24</f>
        <v>0</v>
      </c>
      <c r="G25" s="6">
        <f t="shared" ref="G25" si="143">+F24</f>
        <v>0</v>
      </c>
      <c r="H25" s="4"/>
      <c r="I25" s="4"/>
      <c r="J25" s="4"/>
      <c r="K25" s="4"/>
      <c r="L25" s="7" t="str">
        <f t="shared" si="20"/>
        <v/>
      </c>
      <c r="M25" s="4"/>
      <c r="N25" s="4"/>
      <c r="O25" s="7" t="str">
        <f t="shared" si="21"/>
        <v/>
      </c>
      <c r="P25" s="4"/>
      <c r="Q25" s="4"/>
      <c r="R25" s="7" t="str">
        <f t="shared" si="22"/>
        <v/>
      </c>
      <c r="S25" s="4"/>
      <c r="T25" s="4"/>
      <c r="U25" s="6">
        <f t="shared" si="0"/>
        <v>0</v>
      </c>
      <c r="V25" s="4"/>
      <c r="W25" s="4"/>
      <c r="X25" s="4"/>
      <c r="Y25" s="4"/>
      <c r="Z25" s="4"/>
      <c r="AA25" s="4"/>
      <c r="AB25" s="4"/>
      <c r="AC25" s="4"/>
      <c r="AD25" s="58">
        <f t="shared" si="2"/>
        <v>0</v>
      </c>
      <c r="AE25" s="59" t="str">
        <f t="shared" si="3"/>
        <v/>
      </c>
      <c r="AF25" s="59" t="str">
        <f t="shared" ref="AF25" si="144">IFERROR(I24/AD25,"")</f>
        <v/>
      </c>
      <c r="AG25" s="59" t="str">
        <f t="shared" si="1"/>
        <v/>
      </c>
      <c r="AH25" s="7" t="str">
        <f t="shared" ref="AH25" si="145">IFERROR(S25/(S25+T24),"")</f>
        <v/>
      </c>
      <c r="AI25" s="7" t="str">
        <f t="shared" ref="AI25" si="146">IFERROR(T25/(T25+S24),"")</f>
        <v/>
      </c>
      <c r="AJ25" s="7" t="str">
        <f t="shared" ref="AJ25" si="147">IFERROR(U25/(U25+U24),"")</f>
        <v/>
      </c>
      <c r="AK25" s="7" t="str">
        <f t="shared" si="8"/>
        <v/>
      </c>
      <c r="AL25" s="7" t="str">
        <f t="shared" si="9"/>
        <v/>
      </c>
      <c r="AM25" s="7" t="str">
        <f t="shared" si="10"/>
        <v/>
      </c>
      <c r="AN25" s="7" t="str">
        <f t="shared" si="11"/>
        <v/>
      </c>
      <c r="AO25" s="7" t="str">
        <f t="shared" si="12"/>
        <v/>
      </c>
      <c r="AP25" s="7" t="str">
        <f t="shared" si="13"/>
        <v/>
      </c>
      <c r="AQ25" s="7" t="str">
        <f t="shared" si="14"/>
        <v/>
      </c>
      <c r="AR25" s="7" t="str">
        <f t="shared" si="15"/>
        <v/>
      </c>
    </row>
    <row r="26" spans="1:44" x14ac:dyDescent="0.2">
      <c r="A26" s="2"/>
      <c r="B26" s="3"/>
      <c r="C26" s="4"/>
      <c r="D26" s="4"/>
      <c r="E26" s="4"/>
      <c r="F26" s="4"/>
      <c r="G26" s="4"/>
      <c r="H26" s="6">
        <f>SUMIFS(CargaDatosJug!J:J,CargaDatosJug!$A:$A,CargaDatosEq!$A26,CargaDatosJug!$B:$B,CargaDatosEq!$B26,CargaDatosJug!$C:$C,CargaDatosEq!$C26,CargaDatosJug!$E:$E,CargaDatosEq!$E26,CargaDatosJug!$F:$F,CargaDatosEq!$F26,CargaDatosJug!$G:$G,CargaDatosEq!$G26)+SUMIFS(CargaDatosJug!K:K,CargaDatosJug!$A:$A,CargaDatosEq!$A26,CargaDatosJug!$B:$B,CargaDatosEq!$B26,CargaDatosJug!$C:$C,CargaDatosEq!$C26,CargaDatosJug!$E:$E,CargaDatosEq!$E26,CargaDatosJug!$F:$F,CargaDatosEq!$F26,CargaDatosJug!$G:$G,CargaDatosEq!$G26)/60</f>
        <v>0</v>
      </c>
      <c r="I26" s="6">
        <f>SUMIFS(CargaDatosJug!L:L,CargaDatosJug!$A:$A,CargaDatosEq!$A26,CargaDatosJug!$B:$B,CargaDatosEq!$B26,CargaDatosJug!$C:$C,CargaDatosEq!$C26,CargaDatosJug!$E:$E,CargaDatosEq!$E26,CargaDatosJug!$F:$F,CargaDatosEq!$F26,CargaDatosJug!$G:$G,CargaDatosEq!$G26)</f>
        <v>0</v>
      </c>
      <c r="J26" s="6">
        <f>SUMIFS(CargaDatosJug!M:M,CargaDatosJug!$A:$A,CargaDatosEq!$A26,CargaDatosJug!$B:$B,CargaDatosEq!$B26,CargaDatosJug!$C:$C,CargaDatosEq!$C26,CargaDatosJug!$E:$E,CargaDatosEq!$E26,CargaDatosJug!$F:$F,CargaDatosEq!$F26,CargaDatosJug!$G:$G,CargaDatosEq!$G26)</f>
        <v>0</v>
      </c>
      <c r="K26" s="6">
        <f>SUMIFS(CargaDatosJug!N:N,CargaDatosJug!$A:$A,CargaDatosEq!$A26,CargaDatosJug!$B:$B,CargaDatosEq!$B26,CargaDatosJug!$C:$C,CargaDatosEq!$C26,CargaDatosJug!$E:$E,CargaDatosEq!$E26,CargaDatosJug!$F:$F,CargaDatosEq!$F26,CargaDatosJug!$G:$G,CargaDatosEq!$G26)</f>
        <v>0</v>
      </c>
      <c r="L26" s="7" t="str">
        <f t="shared" si="20"/>
        <v/>
      </c>
      <c r="M26" s="6">
        <f>SUMIFS(CargaDatosJug!P:P,CargaDatosJug!$A:$A,CargaDatosEq!$A26,CargaDatosJug!$B:$B,CargaDatosEq!$B26,CargaDatosJug!$C:$C,CargaDatosEq!$C26,CargaDatosJug!$E:$E,CargaDatosEq!$E26,CargaDatosJug!$F:$F,CargaDatosEq!$F26,CargaDatosJug!$G:$G,CargaDatosEq!$G26)</f>
        <v>0</v>
      </c>
      <c r="N26" s="6">
        <f>SUMIFS(CargaDatosJug!Q:Q,CargaDatosJug!$A:$A,CargaDatosEq!$A26,CargaDatosJug!$B:$B,CargaDatosEq!$B26,CargaDatosJug!$C:$C,CargaDatosEq!$C26,CargaDatosJug!$E:$E,CargaDatosEq!$E26,CargaDatosJug!$F:$F,CargaDatosEq!$F26,CargaDatosJug!$G:$G,CargaDatosEq!$G26)</f>
        <v>0</v>
      </c>
      <c r="O26" s="7" t="str">
        <f t="shared" si="21"/>
        <v/>
      </c>
      <c r="P26" s="6">
        <f>SUMIFS(CargaDatosJug!S:S,CargaDatosJug!$A:$A,CargaDatosEq!$A26,CargaDatosJug!$B:$B,CargaDatosEq!$B26,CargaDatosJug!$C:$C,CargaDatosEq!$C26,CargaDatosJug!$E:$E,CargaDatosEq!$E26,CargaDatosJug!$F:$F,CargaDatosEq!$F26,CargaDatosJug!$G:$G,CargaDatosEq!$G26)</f>
        <v>0</v>
      </c>
      <c r="Q26" s="6">
        <f>SUMIFS(CargaDatosJug!T:T,CargaDatosJug!$A:$A,CargaDatosEq!$A26,CargaDatosJug!$B:$B,CargaDatosEq!$B26,CargaDatosJug!$C:$C,CargaDatosEq!$C26,CargaDatosJug!$E:$E,CargaDatosEq!$E26,CargaDatosJug!$F:$F,CargaDatosEq!$F26,CargaDatosJug!$G:$G,CargaDatosEq!$G26)</f>
        <v>0</v>
      </c>
      <c r="R26" s="7" t="str">
        <f t="shared" si="22"/>
        <v/>
      </c>
      <c r="S26" s="6">
        <f>SUMIFS(CargaDatosJug!V:V,CargaDatosJug!$A:$A,CargaDatosEq!$A26,CargaDatosJug!$B:$B,CargaDatosEq!$B26,CargaDatosJug!$C:$C,CargaDatosEq!$C26,CargaDatosJug!$E:$E,CargaDatosEq!$E26,CargaDatosJug!$F:$F,CargaDatosEq!$F26,CargaDatosJug!$G:$G,CargaDatosEq!$G26)</f>
        <v>0</v>
      </c>
      <c r="T26" s="6">
        <f>SUMIFS(CargaDatosJug!W:W,CargaDatosJug!$A:$A,CargaDatosEq!$A26,CargaDatosJug!$B:$B,CargaDatosEq!$B26,CargaDatosJug!$C:$C,CargaDatosEq!$C26,CargaDatosJug!$E:$E,CargaDatosEq!$E26,CargaDatosJug!$F:$F,CargaDatosEq!$F26,CargaDatosJug!$G:$G,CargaDatosEq!$G26)</f>
        <v>0</v>
      </c>
      <c r="U26" s="6">
        <f t="shared" si="0"/>
        <v>0</v>
      </c>
      <c r="V26" s="6">
        <f>SUMIFS(CargaDatosJug!Y:Y,CargaDatosJug!$A:$A,CargaDatosEq!$A26,CargaDatosJug!$B:$B,CargaDatosEq!$B26,CargaDatosJug!$C:$C,CargaDatosEq!$C26,CargaDatosJug!$E:$E,CargaDatosEq!$E26,CargaDatosJug!$F:$F,CargaDatosEq!$F26,CargaDatosJug!$G:$G,CargaDatosEq!$G26)</f>
        <v>0</v>
      </c>
      <c r="W26" s="6">
        <f>SUMIFS(CargaDatosJug!Z:Z,CargaDatosJug!$A:$A,CargaDatosEq!$A26,CargaDatosJug!$B:$B,CargaDatosEq!$B26,CargaDatosJug!$C:$C,CargaDatosEq!$C26,CargaDatosJug!$E:$E,CargaDatosEq!$E26,CargaDatosJug!$F:$F,CargaDatosEq!$F26,CargaDatosJug!$G:$G,CargaDatosEq!$G26)</f>
        <v>0</v>
      </c>
      <c r="X26" s="6">
        <f>SUMIFS(CargaDatosJug!AA:AA,CargaDatosJug!$A:$A,CargaDatosEq!$A26,CargaDatosJug!$B:$B,CargaDatosEq!$B26,CargaDatosJug!$C:$C,CargaDatosEq!$C26,CargaDatosJug!$E:$E,CargaDatosEq!$E26,CargaDatosJug!$F:$F,CargaDatosEq!$F26,CargaDatosJug!$G:$G,CargaDatosEq!$G26)</f>
        <v>0</v>
      </c>
      <c r="Y26" s="6">
        <f>SUMIFS(CargaDatosJug!AB:AB,CargaDatosJug!$A:$A,CargaDatosEq!$A26,CargaDatosJug!$B:$B,CargaDatosEq!$B26,CargaDatosJug!$C:$C,CargaDatosEq!$C26,CargaDatosJug!$E:$E,CargaDatosEq!$E26,CargaDatosJug!$F:$F,CargaDatosEq!$F26,CargaDatosJug!$G:$G,CargaDatosEq!$G26)</f>
        <v>0</v>
      </c>
      <c r="Z26" s="6">
        <f>SUMIFS(CargaDatosJug!AC:AC,CargaDatosJug!$A:$A,CargaDatosEq!$A26,CargaDatosJug!$B:$B,CargaDatosEq!$B26,CargaDatosJug!$C:$C,CargaDatosEq!$C26,CargaDatosJug!$E:$E,CargaDatosEq!$E26,CargaDatosJug!$F:$F,CargaDatosEq!$F26,CargaDatosJug!$G:$G,CargaDatosEq!$G26)</f>
        <v>0</v>
      </c>
      <c r="AA26" s="6">
        <f>SUMIFS(CargaDatosJug!AD:AD,CargaDatosJug!$A:$A,CargaDatosEq!$A26,CargaDatosJug!$B:$B,CargaDatosEq!$B26,CargaDatosJug!$C:$C,CargaDatosEq!$C26,CargaDatosJug!$E:$E,CargaDatosEq!$E26,CargaDatosJug!$F:$F,CargaDatosEq!$F26,CargaDatosJug!$G:$G,CargaDatosEq!$G26)</f>
        <v>0</v>
      </c>
      <c r="AB26" s="6">
        <f>SUMIFS(CargaDatosJug!AE:AE,CargaDatosJug!$A:$A,CargaDatosEq!$A26,CargaDatosJug!$B:$B,CargaDatosEq!$B26,CargaDatosJug!$C:$C,CargaDatosEq!$C26,CargaDatosJug!$E:$E,CargaDatosEq!$E26,CargaDatosJug!$F:$F,CargaDatosEq!$F26,CargaDatosJug!$G:$G,CargaDatosEq!$G26)</f>
        <v>0</v>
      </c>
      <c r="AC26" s="6">
        <f>SUMIFS(CargaDatosJug!AF:AF,CargaDatosJug!$A:$A,CargaDatosEq!$A26,CargaDatosJug!$B:$B,CargaDatosEq!$B26,CargaDatosJug!$C:$C,CargaDatosEq!$C26,CargaDatosJug!$E:$E,CargaDatosEq!$E26,CargaDatosJug!$F:$F,CargaDatosEq!$F26,CargaDatosJug!$G:$G,CargaDatosEq!$G26)</f>
        <v>0</v>
      </c>
      <c r="AD26" s="58">
        <f t="shared" si="2"/>
        <v>0</v>
      </c>
      <c r="AE26" s="59" t="str">
        <f t="shared" si="3"/>
        <v/>
      </c>
      <c r="AF26" s="59" t="str">
        <f t="shared" ref="AF26" si="148">IFERROR(I27/AD26,"")</f>
        <v/>
      </c>
      <c r="AG26" s="59" t="str">
        <f t="shared" si="1"/>
        <v/>
      </c>
      <c r="AH26" s="7" t="str">
        <f t="shared" ref="AH26" si="149">IFERROR(S26/(S26+T27),"")</f>
        <v/>
      </c>
      <c r="AI26" s="7" t="str">
        <f t="shared" ref="AI26" si="150">IFERROR(T26/(T26+S27),"")</f>
        <v/>
      </c>
      <c r="AJ26" s="7" t="str">
        <f t="shared" ref="AJ26" si="151">IFERROR(U26/(U26+U27),"")</f>
        <v/>
      </c>
      <c r="AK26" s="7" t="str">
        <f t="shared" si="8"/>
        <v/>
      </c>
      <c r="AL26" s="7" t="str">
        <f t="shared" si="9"/>
        <v/>
      </c>
      <c r="AM26" s="7" t="str">
        <f t="shared" si="10"/>
        <v/>
      </c>
      <c r="AN26" s="7" t="str">
        <f t="shared" si="11"/>
        <v/>
      </c>
      <c r="AO26" s="7" t="str">
        <f t="shared" si="12"/>
        <v/>
      </c>
      <c r="AP26" s="7" t="str">
        <f t="shared" si="13"/>
        <v/>
      </c>
      <c r="AQ26" s="7" t="str">
        <f t="shared" si="14"/>
        <v/>
      </c>
      <c r="AR26" s="7" t="str">
        <f t="shared" si="15"/>
        <v/>
      </c>
    </row>
    <row r="27" spans="1:44" x14ac:dyDescent="0.2">
      <c r="A27" s="8">
        <f t="shared" ref="A27" si="152">+A26</f>
        <v>0</v>
      </c>
      <c r="B27" s="9">
        <f t="shared" ref="B27" si="153">+B26</f>
        <v>0</v>
      </c>
      <c r="C27" s="6">
        <f t="shared" ref="C27" si="154">+C26</f>
        <v>0</v>
      </c>
      <c r="D27" s="6" t="str">
        <f>IF(D26="Local","Visitante","Local")</f>
        <v>Local</v>
      </c>
      <c r="E27" s="6">
        <f t="shared" ref="E27" si="155">+E26</f>
        <v>0</v>
      </c>
      <c r="F27" s="6">
        <f t="shared" ref="F27" si="156">+G26</f>
        <v>0</v>
      </c>
      <c r="G27" s="6">
        <f t="shared" ref="G27" si="157">+F26</f>
        <v>0</v>
      </c>
      <c r="H27" s="4"/>
      <c r="I27" s="4"/>
      <c r="J27" s="4"/>
      <c r="K27" s="4"/>
      <c r="L27" s="7" t="str">
        <f t="shared" si="20"/>
        <v/>
      </c>
      <c r="M27" s="4"/>
      <c r="N27" s="4"/>
      <c r="O27" s="7" t="str">
        <f t="shared" si="21"/>
        <v/>
      </c>
      <c r="P27" s="4"/>
      <c r="Q27" s="4"/>
      <c r="R27" s="7" t="str">
        <f t="shared" si="22"/>
        <v/>
      </c>
      <c r="S27" s="4"/>
      <c r="T27" s="4"/>
      <c r="U27" s="6">
        <f t="shared" si="0"/>
        <v>0</v>
      </c>
      <c r="V27" s="4"/>
      <c r="W27" s="4"/>
      <c r="X27" s="4"/>
      <c r="Y27" s="4"/>
      <c r="Z27" s="4"/>
      <c r="AA27" s="4"/>
      <c r="AB27" s="4"/>
      <c r="AC27" s="4"/>
      <c r="AD27" s="58">
        <f t="shared" si="2"/>
        <v>0</v>
      </c>
      <c r="AE27" s="59" t="str">
        <f t="shared" si="3"/>
        <v/>
      </c>
      <c r="AF27" s="59" t="str">
        <f t="shared" ref="AF27" si="158">IFERROR(I26/AD27,"")</f>
        <v/>
      </c>
      <c r="AG27" s="59" t="str">
        <f t="shared" si="1"/>
        <v/>
      </c>
      <c r="AH27" s="7" t="str">
        <f t="shared" ref="AH27" si="159">IFERROR(S27/(S27+T26),"")</f>
        <v/>
      </c>
      <c r="AI27" s="7" t="str">
        <f t="shared" ref="AI27" si="160">IFERROR(T27/(T27+S26),"")</f>
        <v/>
      </c>
      <c r="AJ27" s="7" t="str">
        <f t="shared" ref="AJ27" si="161">IFERROR(U27/(U27+U26),"")</f>
        <v/>
      </c>
      <c r="AK27" s="7" t="str">
        <f t="shared" si="8"/>
        <v/>
      </c>
      <c r="AL27" s="7" t="str">
        <f t="shared" si="9"/>
        <v/>
      </c>
      <c r="AM27" s="7" t="str">
        <f t="shared" si="10"/>
        <v/>
      </c>
      <c r="AN27" s="7" t="str">
        <f t="shared" si="11"/>
        <v/>
      </c>
      <c r="AO27" s="7" t="str">
        <f t="shared" si="12"/>
        <v/>
      </c>
      <c r="AP27" s="7" t="str">
        <f t="shared" si="13"/>
        <v/>
      </c>
      <c r="AQ27" s="7" t="str">
        <f t="shared" si="14"/>
        <v/>
      </c>
      <c r="AR27" s="7" t="str">
        <f t="shared" si="15"/>
        <v/>
      </c>
    </row>
    <row r="28" spans="1:44" x14ac:dyDescent="0.2">
      <c r="A28" s="2"/>
      <c r="B28" s="3"/>
      <c r="C28" s="4"/>
      <c r="D28" s="4"/>
      <c r="E28" s="4"/>
      <c r="F28" s="4"/>
      <c r="G28" s="4"/>
      <c r="H28" s="6">
        <f>SUMIFS(CargaDatosJug!J:J,CargaDatosJug!$A:$A,CargaDatosEq!$A28,CargaDatosJug!$B:$B,CargaDatosEq!$B28,CargaDatosJug!$C:$C,CargaDatosEq!$C28,CargaDatosJug!$E:$E,CargaDatosEq!$E28,CargaDatosJug!$F:$F,CargaDatosEq!$F28,CargaDatosJug!$G:$G,CargaDatosEq!$G28)+SUMIFS(CargaDatosJug!K:K,CargaDatosJug!$A:$A,CargaDatosEq!$A28,CargaDatosJug!$B:$B,CargaDatosEq!$B28,CargaDatosJug!$C:$C,CargaDatosEq!$C28,CargaDatosJug!$E:$E,CargaDatosEq!$E28,CargaDatosJug!$F:$F,CargaDatosEq!$F28,CargaDatosJug!$G:$G,CargaDatosEq!$G28)/60</f>
        <v>0</v>
      </c>
      <c r="I28" s="6">
        <f>SUMIFS(CargaDatosJug!L:L,CargaDatosJug!$A:$A,CargaDatosEq!$A28,CargaDatosJug!$B:$B,CargaDatosEq!$B28,CargaDatosJug!$C:$C,CargaDatosEq!$C28,CargaDatosJug!$E:$E,CargaDatosEq!$E28,CargaDatosJug!$F:$F,CargaDatosEq!$F28,CargaDatosJug!$G:$G,CargaDatosEq!$G28)</f>
        <v>0</v>
      </c>
      <c r="J28" s="6">
        <f>SUMIFS(CargaDatosJug!M:M,CargaDatosJug!$A:$A,CargaDatosEq!$A28,CargaDatosJug!$B:$B,CargaDatosEq!$B28,CargaDatosJug!$C:$C,CargaDatosEq!$C28,CargaDatosJug!$E:$E,CargaDatosEq!$E28,CargaDatosJug!$F:$F,CargaDatosEq!$F28,CargaDatosJug!$G:$G,CargaDatosEq!$G28)</f>
        <v>0</v>
      </c>
      <c r="K28" s="6">
        <f>SUMIFS(CargaDatosJug!N:N,CargaDatosJug!$A:$A,CargaDatosEq!$A28,CargaDatosJug!$B:$B,CargaDatosEq!$B28,CargaDatosJug!$C:$C,CargaDatosEq!$C28,CargaDatosJug!$E:$E,CargaDatosEq!$E28,CargaDatosJug!$F:$F,CargaDatosEq!$F28,CargaDatosJug!$G:$G,CargaDatosEq!$G28)</f>
        <v>0</v>
      </c>
      <c r="L28" s="7" t="str">
        <f t="shared" si="20"/>
        <v/>
      </c>
      <c r="M28" s="6">
        <f>SUMIFS(CargaDatosJug!P:P,CargaDatosJug!$A:$A,CargaDatosEq!$A28,CargaDatosJug!$B:$B,CargaDatosEq!$B28,CargaDatosJug!$C:$C,CargaDatosEq!$C28,CargaDatosJug!$E:$E,CargaDatosEq!$E28,CargaDatosJug!$F:$F,CargaDatosEq!$F28,CargaDatosJug!$G:$G,CargaDatosEq!$G28)</f>
        <v>0</v>
      </c>
      <c r="N28" s="6">
        <f>SUMIFS(CargaDatosJug!Q:Q,CargaDatosJug!$A:$A,CargaDatosEq!$A28,CargaDatosJug!$B:$B,CargaDatosEq!$B28,CargaDatosJug!$C:$C,CargaDatosEq!$C28,CargaDatosJug!$E:$E,CargaDatosEq!$E28,CargaDatosJug!$F:$F,CargaDatosEq!$F28,CargaDatosJug!$G:$G,CargaDatosEq!$G28)</f>
        <v>0</v>
      </c>
      <c r="O28" s="7" t="str">
        <f t="shared" si="21"/>
        <v/>
      </c>
      <c r="P28" s="6">
        <f>SUMIFS(CargaDatosJug!S:S,CargaDatosJug!$A:$A,CargaDatosEq!$A28,CargaDatosJug!$B:$B,CargaDatosEq!$B28,CargaDatosJug!$C:$C,CargaDatosEq!$C28,CargaDatosJug!$E:$E,CargaDatosEq!$E28,CargaDatosJug!$F:$F,CargaDatosEq!$F28,CargaDatosJug!$G:$G,CargaDatosEq!$G28)</f>
        <v>0</v>
      </c>
      <c r="Q28" s="6">
        <f>SUMIFS(CargaDatosJug!T:T,CargaDatosJug!$A:$A,CargaDatosEq!$A28,CargaDatosJug!$B:$B,CargaDatosEq!$B28,CargaDatosJug!$C:$C,CargaDatosEq!$C28,CargaDatosJug!$E:$E,CargaDatosEq!$E28,CargaDatosJug!$F:$F,CargaDatosEq!$F28,CargaDatosJug!$G:$G,CargaDatosEq!$G28)</f>
        <v>0</v>
      </c>
      <c r="R28" s="7" t="str">
        <f t="shared" si="22"/>
        <v/>
      </c>
      <c r="S28" s="6">
        <f>SUMIFS(CargaDatosJug!V:V,CargaDatosJug!$A:$A,CargaDatosEq!$A28,CargaDatosJug!$B:$B,CargaDatosEq!$B28,CargaDatosJug!$C:$C,CargaDatosEq!$C28,CargaDatosJug!$E:$E,CargaDatosEq!$E28,CargaDatosJug!$F:$F,CargaDatosEq!$F28,CargaDatosJug!$G:$G,CargaDatosEq!$G28)</f>
        <v>0</v>
      </c>
      <c r="T28" s="6">
        <f>SUMIFS(CargaDatosJug!W:W,CargaDatosJug!$A:$A,CargaDatosEq!$A28,CargaDatosJug!$B:$B,CargaDatosEq!$B28,CargaDatosJug!$C:$C,CargaDatosEq!$C28,CargaDatosJug!$E:$E,CargaDatosEq!$E28,CargaDatosJug!$F:$F,CargaDatosEq!$F28,CargaDatosJug!$G:$G,CargaDatosEq!$G28)</f>
        <v>0</v>
      </c>
      <c r="U28" s="6">
        <f t="shared" si="0"/>
        <v>0</v>
      </c>
      <c r="V28" s="6">
        <f>SUMIFS(CargaDatosJug!Y:Y,CargaDatosJug!$A:$A,CargaDatosEq!$A28,CargaDatosJug!$B:$B,CargaDatosEq!$B28,CargaDatosJug!$C:$C,CargaDatosEq!$C28,CargaDatosJug!$E:$E,CargaDatosEq!$E28,CargaDatosJug!$F:$F,CargaDatosEq!$F28,CargaDatosJug!$G:$G,CargaDatosEq!$G28)</f>
        <v>0</v>
      </c>
      <c r="W28" s="6">
        <f>SUMIFS(CargaDatosJug!Z:Z,CargaDatosJug!$A:$A,CargaDatosEq!$A28,CargaDatosJug!$B:$B,CargaDatosEq!$B28,CargaDatosJug!$C:$C,CargaDatosEq!$C28,CargaDatosJug!$E:$E,CargaDatosEq!$E28,CargaDatosJug!$F:$F,CargaDatosEq!$F28,CargaDatosJug!$G:$G,CargaDatosEq!$G28)</f>
        <v>0</v>
      </c>
      <c r="X28" s="6">
        <f>SUMIFS(CargaDatosJug!AA:AA,CargaDatosJug!$A:$A,CargaDatosEq!$A28,CargaDatosJug!$B:$B,CargaDatosEq!$B28,CargaDatosJug!$C:$C,CargaDatosEq!$C28,CargaDatosJug!$E:$E,CargaDatosEq!$E28,CargaDatosJug!$F:$F,CargaDatosEq!$F28,CargaDatosJug!$G:$G,CargaDatosEq!$G28)</f>
        <v>0</v>
      </c>
      <c r="Y28" s="6">
        <f>SUMIFS(CargaDatosJug!AB:AB,CargaDatosJug!$A:$A,CargaDatosEq!$A28,CargaDatosJug!$B:$B,CargaDatosEq!$B28,CargaDatosJug!$C:$C,CargaDatosEq!$C28,CargaDatosJug!$E:$E,CargaDatosEq!$E28,CargaDatosJug!$F:$F,CargaDatosEq!$F28,CargaDatosJug!$G:$G,CargaDatosEq!$G28)</f>
        <v>0</v>
      </c>
      <c r="Z28" s="6">
        <f>SUMIFS(CargaDatosJug!AC:AC,CargaDatosJug!$A:$A,CargaDatosEq!$A28,CargaDatosJug!$B:$B,CargaDatosEq!$B28,CargaDatosJug!$C:$C,CargaDatosEq!$C28,CargaDatosJug!$E:$E,CargaDatosEq!$E28,CargaDatosJug!$F:$F,CargaDatosEq!$F28,CargaDatosJug!$G:$G,CargaDatosEq!$G28)</f>
        <v>0</v>
      </c>
      <c r="AA28" s="6">
        <f>SUMIFS(CargaDatosJug!AD:AD,CargaDatosJug!$A:$A,CargaDatosEq!$A28,CargaDatosJug!$B:$B,CargaDatosEq!$B28,CargaDatosJug!$C:$C,CargaDatosEq!$C28,CargaDatosJug!$E:$E,CargaDatosEq!$E28,CargaDatosJug!$F:$F,CargaDatosEq!$F28,CargaDatosJug!$G:$G,CargaDatosEq!$G28)</f>
        <v>0</v>
      </c>
      <c r="AB28" s="6">
        <f>SUMIFS(CargaDatosJug!AE:AE,CargaDatosJug!$A:$A,CargaDatosEq!$A28,CargaDatosJug!$B:$B,CargaDatosEq!$B28,CargaDatosJug!$C:$C,CargaDatosEq!$C28,CargaDatosJug!$E:$E,CargaDatosEq!$E28,CargaDatosJug!$F:$F,CargaDatosEq!$F28,CargaDatosJug!$G:$G,CargaDatosEq!$G28)</f>
        <v>0</v>
      </c>
      <c r="AC28" s="6">
        <f>SUMIFS(CargaDatosJug!AF:AF,CargaDatosJug!$A:$A,CargaDatosEq!$A28,CargaDatosJug!$B:$B,CargaDatosEq!$B28,CargaDatosJug!$C:$C,CargaDatosEq!$C28,CargaDatosJug!$E:$E,CargaDatosEq!$E28,CargaDatosJug!$F:$F,CargaDatosEq!$F28,CargaDatosJug!$G:$G,CargaDatosEq!$G28)</f>
        <v>0</v>
      </c>
      <c r="AD28" s="58">
        <f t="shared" si="2"/>
        <v>0</v>
      </c>
      <c r="AE28" s="59" t="str">
        <f t="shared" si="3"/>
        <v/>
      </c>
      <c r="AF28" s="59" t="str">
        <f t="shared" ref="AF28" si="162">IFERROR(I29/AD28,"")</f>
        <v/>
      </c>
      <c r="AG28" s="59" t="str">
        <f t="shared" si="1"/>
        <v/>
      </c>
      <c r="AH28" s="7" t="str">
        <f t="shared" ref="AH28" si="163">IFERROR(S28/(S28+T29),"")</f>
        <v/>
      </c>
      <c r="AI28" s="7" t="str">
        <f t="shared" ref="AI28" si="164">IFERROR(T28/(T28+S29),"")</f>
        <v/>
      </c>
      <c r="AJ28" s="7" t="str">
        <f t="shared" ref="AJ28" si="165">IFERROR(U28/(U28+U29),"")</f>
        <v/>
      </c>
      <c r="AK28" s="7" t="str">
        <f t="shared" si="8"/>
        <v/>
      </c>
      <c r="AL28" s="7" t="str">
        <f t="shared" si="9"/>
        <v/>
      </c>
      <c r="AM28" s="7" t="str">
        <f t="shared" si="10"/>
        <v/>
      </c>
      <c r="AN28" s="7" t="str">
        <f t="shared" si="11"/>
        <v/>
      </c>
      <c r="AO28" s="7" t="str">
        <f t="shared" si="12"/>
        <v/>
      </c>
      <c r="AP28" s="7" t="str">
        <f t="shared" si="13"/>
        <v/>
      </c>
      <c r="AQ28" s="7" t="str">
        <f t="shared" si="14"/>
        <v/>
      </c>
      <c r="AR28" s="7" t="str">
        <f t="shared" si="15"/>
        <v/>
      </c>
    </row>
    <row r="29" spans="1:44" x14ac:dyDescent="0.2">
      <c r="A29" s="8">
        <f t="shared" ref="A29" si="166">+A28</f>
        <v>0</v>
      </c>
      <c r="B29" s="9">
        <f t="shared" ref="B29" si="167">+B28</f>
        <v>0</v>
      </c>
      <c r="C29" s="6">
        <f t="shared" ref="C29" si="168">+C28</f>
        <v>0</v>
      </c>
      <c r="D29" s="6" t="str">
        <f>IF(D28="Local","Visitante","Local")</f>
        <v>Local</v>
      </c>
      <c r="E29" s="6">
        <f t="shared" ref="E29" si="169">+E28</f>
        <v>0</v>
      </c>
      <c r="F29" s="6">
        <f t="shared" ref="F29" si="170">+G28</f>
        <v>0</v>
      </c>
      <c r="G29" s="6">
        <f t="shared" ref="G29" si="171">+F28</f>
        <v>0</v>
      </c>
      <c r="H29" s="4"/>
      <c r="I29" s="4"/>
      <c r="J29" s="4"/>
      <c r="K29" s="4"/>
      <c r="L29" s="7" t="str">
        <f t="shared" si="20"/>
        <v/>
      </c>
      <c r="M29" s="4"/>
      <c r="N29" s="4"/>
      <c r="O29" s="7" t="str">
        <f t="shared" si="21"/>
        <v/>
      </c>
      <c r="P29" s="4"/>
      <c r="Q29" s="4"/>
      <c r="R29" s="7" t="str">
        <f t="shared" si="22"/>
        <v/>
      </c>
      <c r="S29" s="4"/>
      <c r="T29" s="4"/>
      <c r="U29" s="6">
        <f t="shared" si="0"/>
        <v>0</v>
      </c>
      <c r="V29" s="4"/>
      <c r="W29" s="4"/>
      <c r="X29" s="4"/>
      <c r="Y29" s="4"/>
      <c r="Z29" s="4"/>
      <c r="AA29" s="4"/>
      <c r="AB29" s="4"/>
      <c r="AC29" s="4"/>
      <c r="AD29" s="58">
        <f t="shared" si="2"/>
        <v>0</v>
      </c>
      <c r="AE29" s="59" t="str">
        <f t="shared" si="3"/>
        <v/>
      </c>
      <c r="AF29" s="59" t="str">
        <f t="shared" ref="AF29" si="172">IFERROR(I28/AD29,"")</f>
        <v/>
      </c>
      <c r="AG29" s="59" t="str">
        <f t="shared" si="1"/>
        <v/>
      </c>
      <c r="AH29" s="7" t="str">
        <f t="shared" ref="AH29" si="173">IFERROR(S29/(S29+T28),"")</f>
        <v/>
      </c>
      <c r="AI29" s="7" t="str">
        <f t="shared" ref="AI29" si="174">IFERROR(T29/(T29+S28),"")</f>
        <v/>
      </c>
      <c r="AJ29" s="7" t="str">
        <f t="shared" ref="AJ29" si="175">IFERROR(U29/(U29+U28),"")</f>
        <v/>
      </c>
      <c r="AK29" s="7" t="str">
        <f t="shared" si="8"/>
        <v/>
      </c>
      <c r="AL29" s="7" t="str">
        <f t="shared" si="9"/>
        <v/>
      </c>
      <c r="AM29" s="7" t="str">
        <f t="shared" si="10"/>
        <v/>
      </c>
      <c r="AN29" s="7" t="str">
        <f t="shared" si="11"/>
        <v/>
      </c>
      <c r="AO29" s="7" t="str">
        <f t="shared" si="12"/>
        <v/>
      </c>
      <c r="AP29" s="7" t="str">
        <f t="shared" si="13"/>
        <v/>
      </c>
      <c r="AQ29" s="7" t="str">
        <f t="shared" si="14"/>
        <v/>
      </c>
      <c r="AR29" s="7" t="str">
        <f t="shared" si="15"/>
        <v/>
      </c>
    </row>
    <row r="30" spans="1:44" x14ac:dyDescent="0.2">
      <c r="A30" s="2"/>
      <c r="B30" s="3"/>
      <c r="C30" s="4"/>
      <c r="D30" s="4"/>
      <c r="E30" s="4"/>
      <c r="F30" s="4"/>
      <c r="G30" s="4"/>
      <c r="H30" s="6">
        <f>SUMIFS(CargaDatosJug!J:J,CargaDatosJug!$A:$A,CargaDatosEq!$A30,CargaDatosJug!$B:$B,CargaDatosEq!$B30,CargaDatosJug!$C:$C,CargaDatosEq!$C30,CargaDatosJug!$E:$E,CargaDatosEq!$E30,CargaDatosJug!$F:$F,CargaDatosEq!$F30,CargaDatosJug!$G:$G,CargaDatosEq!$G30)+SUMIFS(CargaDatosJug!K:K,CargaDatosJug!$A:$A,CargaDatosEq!$A30,CargaDatosJug!$B:$B,CargaDatosEq!$B30,CargaDatosJug!$C:$C,CargaDatosEq!$C30,CargaDatosJug!$E:$E,CargaDatosEq!$E30,CargaDatosJug!$F:$F,CargaDatosEq!$F30,CargaDatosJug!$G:$G,CargaDatosEq!$G30)/60</f>
        <v>0</v>
      </c>
      <c r="I30" s="6">
        <f>SUMIFS(CargaDatosJug!L:L,CargaDatosJug!$A:$A,CargaDatosEq!$A30,CargaDatosJug!$B:$B,CargaDatosEq!$B30,CargaDatosJug!$C:$C,CargaDatosEq!$C30,CargaDatosJug!$E:$E,CargaDatosEq!$E30,CargaDatosJug!$F:$F,CargaDatosEq!$F30,CargaDatosJug!$G:$G,CargaDatosEq!$G30)</f>
        <v>0</v>
      </c>
      <c r="J30" s="6">
        <f>SUMIFS(CargaDatosJug!M:M,CargaDatosJug!$A:$A,CargaDatosEq!$A30,CargaDatosJug!$B:$B,CargaDatosEq!$B30,CargaDatosJug!$C:$C,CargaDatosEq!$C30,CargaDatosJug!$E:$E,CargaDatosEq!$E30,CargaDatosJug!$F:$F,CargaDatosEq!$F30,CargaDatosJug!$G:$G,CargaDatosEq!$G30)</f>
        <v>0</v>
      </c>
      <c r="K30" s="6">
        <f>SUMIFS(CargaDatosJug!N:N,CargaDatosJug!$A:$A,CargaDatosEq!$A30,CargaDatosJug!$B:$B,CargaDatosEq!$B30,CargaDatosJug!$C:$C,CargaDatosEq!$C30,CargaDatosJug!$E:$E,CargaDatosEq!$E30,CargaDatosJug!$F:$F,CargaDatosEq!$F30,CargaDatosJug!$G:$G,CargaDatosEq!$G30)</f>
        <v>0</v>
      </c>
      <c r="L30" s="7" t="str">
        <f t="shared" si="20"/>
        <v/>
      </c>
      <c r="M30" s="6">
        <f>SUMIFS(CargaDatosJug!P:P,CargaDatosJug!$A:$A,CargaDatosEq!$A30,CargaDatosJug!$B:$B,CargaDatosEq!$B30,CargaDatosJug!$C:$C,CargaDatosEq!$C30,CargaDatosJug!$E:$E,CargaDatosEq!$E30,CargaDatosJug!$F:$F,CargaDatosEq!$F30,CargaDatosJug!$G:$G,CargaDatosEq!$G30)</f>
        <v>0</v>
      </c>
      <c r="N30" s="6">
        <f>SUMIFS(CargaDatosJug!Q:Q,CargaDatosJug!$A:$A,CargaDatosEq!$A30,CargaDatosJug!$B:$B,CargaDatosEq!$B30,CargaDatosJug!$C:$C,CargaDatosEq!$C30,CargaDatosJug!$E:$E,CargaDatosEq!$E30,CargaDatosJug!$F:$F,CargaDatosEq!$F30,CargaDatosJug!$G:$G,CargaDatosEq!$G30)</f>
        <v>0</v>
      </c>
      <c r="O30" s="7" t="str">
        <f t="shared" si="21"/>
        <v/>
      </c>
      <c r="P30" s="6">
        <f>SUMIFS(CargaDatosJug!S:S,CargaDatosJug!$A:$A,CargaDatosEq!$A30,CargaDatosJug!$B:$B,CargaDatosEq!$B30,CargaDatosJug!$C:$C,CargaDatosEq!$C30,CargaDatosJug!$E:$E,CargaDatosEq!$E30,CargaDatosJug!$F:$F,CargaDatosEq!$F30,CargaDatosJug!$G:$G,CargaDatosEq!$G30)</f>
        <v>0</v>
      </c>
      <c r="Q30" s="6">
        <f>SUMIFS(CargaDatosJug!T:T,CargaDatosJug!$A:$A,CargaDatosEq!$A30,CargaDatosJug!$B:$B,CargaDatosEq!$B30,CargaDatosJug!$C:$C,CargaDatosEq!$C30,CargaDatosJug!$E:$E,CargaDatosEq!$E30,CargaDatosJug!$F:$F,CargaDatosEq!$F30,CargaDatosJug!$G:$G,CargaDatosEq!$G30)</f>
        <v>0</v>
      </c>
      <c r="R30" s="7" t="str">
        <f t="shared" si="22"/>
        <v/>
      </c>
      <c r="S30" s="6">
        <f>SUMIFS(CargaDatosJug!V:V,CargaDatosJug!$A:$A,CargaDatosEq!$A30,CargaDatosJug!$B:$B,CargaDatosEq!$B30,CargaDatosJug!$C:$C,CargaDatosEq!$C30,CargaDatosJug!$E:$E,CargaDatosEq!$E30,CargaDatosJug!$F:$F,CargaDatosEq!$F30,CargaDatosJug!$G:$G,CargaDatosEq!$G30)</f>
        <v>0</v>
      </c>
      <c r="T30" s="6">
        <f>SUMIFS(CargaDatosJug!W:W,CargaDatosJug!$A:$A,CargaDatosEq!$A30,CargaDatosJug!$B:$B,CargaDatosEq!$B30,CargaDatosJug!$C:$C,CargaDatosEq!$C30,CargaDatosJug!$E:$E,CargaDatosEq!$E30,CargaDatosJug!$F:$F,CargaDatosEq!$F30,CargaDatosJug!$G:$G,CargaDatosEq!$G30)</f>
        <v>0</v>
      </c>
      <c r="U30" s="6">
        <f t="shared" si="0"/>
        <v>0</v>
      </c>
      <c r="V30" s="6">
        <f>SUMIFS(CargaDatosJug!Y:Y,CargaDatosJug!$A:$A,CargaDatosEq!$A30,CargaDatosJug!$B:$B,CargaDatosEq!$B30,CargaDatosJug!$C:$C,CargaDatosEq!$C30,CargaDatosJug!$E:$E,CargaDatosEq!$E30,CargaDatosJug!$F:$F,CargaDatosEq!$F30,CargaDatosJug!$G:$G,CargaDatosEq!$G30)</f>
        <v>0</v>
      </c>
      <c r="W30" s="6">
        <f>SUMIFS(CargaDatosJug!Z:Z,CargaDatosJug!$A:$A,CargaDatosEq!$A30,CargaDatosJug!$B:$B,CargaDatosEq!$B30,CargaDatosJug!$C:$C,CargaDatosEq!$C30,CargaDatosJug!$E:$E,CargaDatosEq!$E30,CargaDatosJug!$F:$F,CargaDatosEq!$F30,CargaDatosJug!$G:$G,CargaDatosEq!$G30)</f>
        <v>0</v>
      </c>
      <c r="X30" s="6">
        <f>SUMIFS(CargaDatosJug!AA:AA,CargaDatosJug!$A:$A,CargaDatosEq!$A30,CargaDatosJug!$B:$B,CargaDatosEq!$B30,CargaDatosJug!$C:$C,CargaDatosEq!$C30,CargaDatosJug!$E:$E,CargaDatosEq!$E30,CargaDatosJug!$F:$F,CargaDatosEq!$F30,CargaDatosJug!$G:$G,CargaDatosEq!$G30)</f>
        <v>0</v>
      </c>
      <c r="Y30" s="6">
        <f>SUMIFS(CargaDatosJug!AB:AB,CargaDatosJug!$A:$A,CargaDatosEq!$A30,CargaDatosJug!$B:$B,CargaDatosEq!$B30,CargaDatosJug!$C:$C,CargaDatosEq!$C30,CargaDatosJug!$E:$E,CargaDatosEq!$E30,CargaDatosJug!$F:$F,CargaDatosEq!$F30,CargaDatosJug!$G:$G,CargaDatosEq!$G30)</f>
        <v>0</v>
      </c>
      <c r="Z30" s="6">
        <f>SUMIFS(CargaDatosJug!AC:AC,CargaDatosJug!$A:$A,CargaDatosEq!$A30,CargaDatosJug!$B:$B,CargaDatosEq!$B30,CargaDatosJug!$C:$C,CargaDatosEq!$C30,CargaDatosJug!$E:$E,CargaDatosEq!$E30,CargaDatosJug!$F:$F,CargaDatosEq!$F30,CargaDatosJug!$G:$G,CargaDatosEq!$G30)</f>
        <v>0</v>
      </c>
      <c r="AA30" s="6">
        <f>SUMIFS(CargaDatosJug!AD:AD,CargaDatosJug!$A:$A,CargaDatosEq!$A30,CargaDatosJug!$B:$B,CargaDatosEq!$B30,CargaDatosJug!$C:$C,CargaDatosEq!$C30,CargaDatosJug!$E:$E,CargaDatosEq!$E30,CargaDatosJug!$F:$F,CargaDatosEq!$F30,CargaDatosJug!$G:$G,CargaDatosEq!$G30)</f>
        <v>0</v>
      </c>
      <c r="AB30" s="6">
        <f>SUMIFS(CargaDatosJug!AE:AE,CargaDatosJug!$A:$A,CargaDatosEq!$A30,CargaDatosJug!$B:$B,CargaDatosEq!$B30,CargaDatosJug!$C:$C,CargaDatosEq!$C30,CargaDatosJug!$E:$E,CargaDatosEq!$E30,CargaDatosJug!$F:$F,CargaDatosEq!$F30,CargaDatosJug!$G:$G,CargaDatosEq!$G30)</f>
        <v>0</v>
      </c>
      <c r="AC30" s="6">
        <f>SUMIFS(CargaDatosJug!AF:AF,CargaDatosJug!$A:$A,CargaDatosEq!$A30,CargaDatosJug!$B:$B,CargaDatosEq!$B30,CargaDatosJug!$C:$C,CargaDatosEq!$C30,CargaDatosJug!$E:$E,CargaDatosEq!$E30,CargaDatosJug!$F:$F,CargaDatosEq!$F30,CargaDatosJug!$G:$G,CargaDatosEq!$G30)</f>
        <v>0</v>
      </c>
      <c r="AD30" s="58">
        <f t="shared" si="2"/>
        <v>0</v>
      </c>
      <c r="AE30" s="59" t="str">
        <f t="shared" si="3"/>
        <v/>
      </c>
      <c r="AF30" s="59" t="str">
        <f t="shared" ref="AF30" si="176">IFERROR(I31/AD30,"")</f>
        <v/>
      </c>
      <c r="AG30" s="59" t="str">
        <f t="shared" si="1"/>
        <v/>
      </c>
      <c r="AH30" s="7" t="str">
        <f t="shared" ref="AH30" si="177">IFERROR(S30/(S30+T31),"")</f>
        <v/>
      </c>
      <c r="AI30" s="7" t="str">
        <f t="shared" ref="AI30" si="178">IFERROR(T30/(T30+S31),"")</f>
        <v/>
      </c>
      <c r="AJ30" s="7" t="str">
        <f t="shared" ref="AJ30" si="179">IFERROR(U30/(U30+U31),"")</f>
        <v/>
      </c>
      <c r="AK30" s="7" t="str">
        <f t="shared" si="8"/>
        <v/>
      </c>
      <c r="AL30" s="7" t="str">
        <f t="shared" si="9"/>
        <v/>
      </c>
      <c r="AM30" s="7" t="str">
        <f t="shared" si="10"/>
        <v/>
      </c>
      <c r="AN30" s="7" t="str">
        <f t="shared" si="11"/>
        <v/>
      </c>
      <c r="AO30" s="7" t="str">
        <f t="shared" si="12"/>
        <v/>
      </c>
      <c r="AP30" s="7" t="str">
        <f t="shared" si="13"/>
        <v/>
      </c>
      <c r="AQ30" s="7" t="str">
        <f t="shared" si="14"/>
        <v/>
      </c>
      <c r="AR30" s="7" t="str">
        <f t="shared" si="15"/>
        <v/>
      </c>
    </row>
    <row r="31" spans="1:44" x14ac:dyDescent="0.2">
      <c r="A31" s="8">
        <f t="shared" ref="A31" si="180">+A30</f>
        <v>0</v>
      </c>
      <c r="B31" s="9">
        <f t="shared" ref="B31" si="181">+B30</f>
        <v>0</v>
      </c>
      <c r="C31" s="6">
        <f t="shared" ref="C31" si="182">+C30</f>
        <v>0</v>
      </c>
      <c r="D31" s="6" t="str">
        <f>IF(D30="Local","Visitante","Local")</f>
        <v>Local</v>
      </c>
      <c r="E31" s="6">
        <f t="shared" ref="E31" si="183">+E30</f>
        <v>0</v>
      </c>
      <c r="F31" s="6">
        <f t="shared" ref="F31" si="184">+G30</f>
        <v>0</v>
      </c>
      <c r="G31" s="6">
        <f t="shared" ref="G31" si="185">+F30</f>
        <v>0</v>
      </c>
      <c r="H31" s="4"/>
      <c r="I31" s="4"/>
      <c r="J31" s="4"/>
      <c r="K31" s="4"/>
      <c r="L31" s="7" t="str">
        <f t="shared" si="20"/>
        <v/>
      </c>
      <c r="M31" s="4"/>
      <c r="N31" s="4"/>
      <c r="O31" s="7" t="str">
        <f t="shared" si="21"/>
        <v/>
      </c>
      <c r="P31" s="4"/>
      <c r="Q31" s="4"/>
      <c r="R31" s="7" t="str">
        <f t="shared" si="22"/>
        <v/>
      </c>
      <c r="S31" s="4"/>
      <c r="T31" s="4"/>
      <c r="U31" s="6">
        <f t="shared" si="0"/>
        <v>0</v>
      </c>
      <c r="V31" s="4"/>
      <c r="W31" s="4"/>
      <c r="X31" s="4"/>
      <c r="Y31" s="4"/>
      <c r="Z31" s="4"/>
      <c r="AA31" s="4"/>
      <c r="AB31" s="4"/>
      <c r="AC31" s="4"/>
      <c r="AD31" s="58">
        <f t="shared" si="2"/>
        <v>0</v>
      </c>
      <c r="AE31" s="59" t="str">
        <f t="shared" si="3"/>
        <v/>
      </c>
      <c r="AF31" s="59" t="str">
        <f t="shared" ref="AF31" si="186">IFERROR(I30/AD31,"")</f>
        <v/>
      </c>
      <c r="AG31" s="59" t="str">
        <f t="shared" si="1"/>
        <v/>
      </c>
      <c r="AH31" s="7" t="str">
        <f t="shared" ref="AH31" si="187">IFERROR(S31/(S31+T30),"")</f>
        <v/>
      </c>
      <c r="AI31" s="7" t="str">
        <f t="shared" ref="AI31" si="188">IFERROR(T31/(T31+S30),"")</f>
        <v/>
      </c>
      <c r="AJ31" s="7" t="str">
        <f t="shared" ref="AJ31" si="189">IFERROR(U31/(U31+U30),"")</f>
        <v/>
      </c>
      <c r="AK31" s="7" t="str">
        <f t="shared" si="8"/>
        <v/>
      </c>
      <c r="AL31" s="7" t="str">
        <f t="shared" si="9"/>
        <v/>
      </c>
      <c r="AM31" s="7" t="str">
        <f t="shared" si="10"/>
        <v/>
      </c>
      <c r="AN31" s="7" t="str">
        <f t="shared" si="11"/>
        <v/>
      </c>
      <c r="AO31" s="7" t="str">
        <f t="shared" si="12"/>
        <v/>
      </c>
      <c r="AP31" s="7" t="str">
        <f t="shared" si="13"/>
        <v/>
      </c>
      <c r="AQ31" s="7" t="str">
        <f t="shared" si="14"/>
        <v/>
      </c>
      <c r="AR31" s="7" t="str">
        <f t="shared" si="15"/>
        <v/>
      </c>
    </row>
    <row r="32" spans="1:44" x14ac:dyDescent="0.2">
      <c r="A32" s="2"/>
      <c r="B32" s="3"/>
      <c r="C32" s="4"/>
      <c r="D32" s="4"/>
      <c r="E32" s="4"/>
      <c r="F32" s="4"/>
      <c r="G32" s="4"/>
      <c r="H32" s="6">
        <f>SUMIFS(CargaDatosJug!J:J,CargaDatosJug!$A:$A,CargaDatosEq!$A32,CargaDatosJug!$B:$B,CargaDatosEq!$B32,CargaDatosJug!$C:$C,CargaDatosEq!$C32,CargaDatosJug!$E:$E,CargaDatosEq!$E32,CargaDatosJug!$F:$F,CargaDatosEq!$F32,CargaDatosJug!$G:$G,CargaDatosEq!$G32)+SUMIFS(CargaDatosJug!K:K,CargaDatosJug!$A:$A,CargaDatosEq!$A32,CargaDatosJug!$B:$B,CargaDatosEq!$B32,CargaDatosJug!$C:$C,CargaDatosEq!$C32,CargaDatosJug!$E:$E,CargaDatosEq!$E32,CargaDatosJug!$F:$F,CargaDatosEq!$F32,CargaDatosJug!$G:$G,CargaDatosEq!$G32)/60</f>
        <v>0</v>
      </c>
      <c r="I32" s="6">
        <f>SUMIFS(CargaDatosJug!L:L,CargaDatosJug!$A:$A,CargaDatosEq!$A32,CargaDatosJug!$B:$B,CargaDatosEq!$B32,CargaDatosJug!$C:$C,CargaDatosEq!$C32,CargaDatosJug!$E:$E,CargaDatosEq!$E32,CargaDatosJug!$F:$F,CargaDatosEq!$F32,CargaDatosJug!$G:$G,CargaDatosEq!$G32)</f>
        <v>0</v>
      </c>
      <c r="J32" s="6">
        <f>SUMIFS(CargaDatosJug!M:M,CargaDatosJug!$A:$A,CargaDatosEq!$A32,CargaDatosJug!$B:$B,CargaDatosEq!$B32,CargaDatosJug!$C:$C,CargaDatosEq!$C32,CargaDatosJug!$E:$E,CargaDatosEq!$E32,CargaDatosJug!$F:$F,CargaDatosEq!$F32,CargaDatosJug!$G:$G,CargaDatosEq!$G32)</f>
        <v>0</v>
      </c>
      <c r="K32" s="6">
        <f>SUMIFS(CargaDatosJug!N:N,CargaDatosJug!$A:$A,CargaDatosEq!$A32,CargaDatosJug!$B:$B,CargaDatosEq!$B32,CargaDatosJug!$C:$C,CargaDatosEq!$C32,CargaDatosJug!$E:$E,CargaDatosEq!$E32,CargaDatosJug!$F:$F,CargaDatosEq!$F32,CargaDatosJug!$G:$G,CargaDatosEq!$G32)</f>
        <v>0</v>
      </c>
      <c r="L32" s="7" t="str">
        <f t="shared" si="20"/>
        <v/>
      </c>
      <c r="M32" s="6">
        <f>SUMIFS(CargaDatosJug!P:P,CargaDatosJug!$A:$A,CargaDatosEq!$A32,CargaDatosJug!$B:$B,CargaDatosEq!$B32,CargaDatosJug!$C:$C,CargaDatosEq!$C32,CargaDatosJug!$E:$E,CargaDatosEq!$E32,CargaDatosJug!$F:$F,CargaDatosEq!$F32,CargaDatosJug!$G:$G,CargaDatosEq!$G32)</f>
        <v>0</v>
      </c>
      <c r="N32" s="6">
        <f>SUMIFS(CargaDatosJug!Q:Q,CargaDatosJug!$A:$A,CargaDatosEq!$A32,CargaDatosJug!$B:$B,CargaDatosEq!$B32,CargaDatosJug!$C:$C,CargaDatosEq!$C32,CargaDatosJug!$E:$E,CargaDatosEq!$E32,CargaDatosJug!$F:$F,CargaDatosEq!$F32,CargaDatosJug!$G:$G,CargaDatosEq!$G32)</f>
        <v>0</v>
      </c>
      <c r="O32" s="7" t="str">
        <f t="shared" si="21"/>
        <v/>
      </c>
      <c r="P32" s="6">
        <f>SUMIFS(CargaDatosJug!S:S,CargaDatosJug!$A:$A,CargaDatosEq!$A32,CargaDatosJug!$B:$B,CargaDatosEq!$B32,CargaDatosJug!$C:$C,CargaDatosEq!$C32,CargaDatosJug!$E:$E,CargaDatosEq!$E32,CargaDatosJug!$F:$F,CargaDatosEq!$F32,CargaDatosJug!$G:$G,CargaDatosEq!$G32)</f>
        <v>0</v>
      </c>
      <c r="Q32" s="6">
        <f>SUMIFS(CargaDatosJug!T:T,CargaDatosJug!$A:$A,CargaDatosEq!$A32,CargaDatosJug!$B:$B,CargaDatosEq!$B32,CargaDatosJug!$C:$C,CargaDatosEq!$C32,CargaDatosJug!$E:$E,CargaDatosEq!$E32,CargaDatosJug!$F:$F,CargaDatosEq!$F32,CargaDatosJug!$G:$G,CargaDatosEq!$G32)</f>
        <v>0</v>
      </c>
      <c r="R32" s="7" t="str">
        <f t="shared" si="22"/>
        <v/>
      </c>
      <c r="S32" s="6">
        <f>SUMIFS(CargaDatosJug!V:V,CargaDatosJug!$A:$A,CargaDatosEq!$A32,CargaDatosJug!$B:$B,CargaDatosEq!$B32,CargaDatosJug!$C:$C,CargaDatosEq!$C32,CargaDatosJug!$E:$E,CargaDatosEq!$E32,CargaDatosJug!$F:$F,CargaDatosEq!$F32,CargaDatosJug!$G:$G,CargaDatosEq!$G32)</f>
        <v>0</v>
      </c>
      <c r="T32" s="6">
        <f>SUMIFS(CargaDatosJug!W:W,CargaDatosJug!$A:$A,CargaDatosEq!$A32,CargaDatosJug!$B:$B,CargaDatosEq!$B32,CargaDatosJug!$C:$C,CargaDatosEq!$C32,CargaDatosJug!$E:$E,CargaDatosEq!$E32,CargaDatosJug!$F:$F,CargaDatosEq!$F32,CargaDatosJug!$G:$G,CargaDatosEq!$G32)</f>
        <v>0</v>
      </c>
      <c r="U32" s="6">
        <f t="shared" si="0"/>
        <v>0</v>
      </c>
      <c r="V32" s="6">
        <f>SUMIFS(CargaDatosJug!Y:Y,CargaDatosJug!$A:$A,CargaDatosEq!$A32,CargaDatosJug!$B:$B,CargaDatosEq!$B32,CargaDatosJug!$C:$C,CargaDatosEq!$C32,CargaDatosJug!$E:$E,CargaDatosEq!$E32,CargaDatosJug!$F:$F,CargaDatosEq!$F32,CargaDatosJug!$G:$G,CargaDatosEq!$G32)</f>
        <v>0</v>
      </c>
      <c r="W32" s="6">
        <f>SUMIFS(CargaDatosJug!Z:Z,CargaDatosJug!$A:$A,CargaDatosEq!$A32,CargaDatosJug!$B:$B,CargaDatosEq!$B32,CargaDatosJug!$C:$C,CargaDatosEq!$C32,CargaDatosJug!$E:$E,CargaDatosEq!$E32,CargaDatosJug!$F:$F,CargaDatosEq!$F32,CargaDatosJug!$G:$G,CargaDatosEq!$G32)</f>
        <v>0</v>
      </c>
      <c r="X32" s="6">
        <f>SUMIFS(CargaDatosJug!AA:AA,CargaDatosJug!$A:$A,CargaDatosEq!$A32,CargaDatosJug!$B:$B,CargaDatosEq!$B32,CargaDatosJug!$C:$C,CargaDatosEq!$C32,CargaDatosJug!$E:$E,CargaDatosEq!$E32,CargaDatosJug!$F:$F,CargaDatosEq!$F32,CargaDatosJug!$G:$G,CargaDatosEq!$G32)</f>
        <v>0</v>
      </c>
      <c r="Y32" s="6">
        <f>SUMIFS(CargaDatosJug!AB:AB,CargaDatosJug!$A:$A,CargaDatosEq!$A32,CargaDatosJug!$B:$B,CargaDatosEq!$B32,CargaDatosJug!$C:$C,CargaDatosEq!$C32,CargaDatosJug!$E:$E,CargaDatosEq!$E32,CargaDatosJug!$F:$F,CargaDatosEq!$F32,CargaDatosJug!$G:$G,CargaDatosEq!$G32)</f>
        <v>0</v>
      </c>
      <c r="Z32" s="6">
        <f>SUMIFS(CargaDatosJug!AC:AC,CargaDatosJug!$A:$A,CargaDatosEq!$A32,CargaDatosJug!$B:$B,CargaDatosEq!$B32,CargaDatosJug!$C:$C,CargaDatosEq!$C32,CargaDatosJug!$E:$E,CargaDatosEq!$E32,CargaDatosJug!$F:$F,CargaDatosEq!$F32,CargaDatosJug!$G:$G,CargaDatosEq!$G32)</f>
        <v>0</v>
      </c>
      <c r="AA32" s="6">
        <f>SUMIFS(CargaDatosJug!AD:AD,CargaDatosJug!$A:$A,CargaDatosEq!$A32,CargaDatosJug!$B:$B,CargaDatosEq!$B32,CargaDatosJug!$C:$C,CargaDatosEq!$C32,CargaDatosJug!$E:$E,CargaDatosEq!$E32,CargaDatosJug!$F:$F,CargaDatosEq!$F32,CargaDatosJug!$G:$G,CargaDatosEq!$G32)</f>
        <v>0</v>
      </c>
      <c r="AB32" s="6">
        <f>SUMIFS(CargaDatosJug!AE:AE,CargaDatosJug!$A:$A,CargaDatosEq!$A32,CargaDatosJug!$B:$B,CargaDatosEq!$B32,CargaDatosJug!$C:$C,CargaDatosEq!$C32,CargaDatosJug!$E:$E,CargaDatosEq!$E32,CargaDatosJug!$F:$F,CargaDatosEq!$F32,CargaDatosJug!$G:$G,CargaDatosEq!$G32)</f>
        <v>0</v>
      </c>
      <c r="AC32" s="6">
        <f>SUMIFS(CargaDatosJug!AF:AF,CargaDatosJug!$A:$A,CargaDatosEq!$A32,CargaDatosJug!$B:$B,CargaDatosEq!$B32,CargaDatosJug!$C:$C,CargaDatosEq!$C32,CargaDatosJug!$E:$E,CargaDatosEq!$E32,CargaDatosJug!$F:$F,CargaDatosEq!$F32,CargaDatosJug!$G:$G,CargaDatosEq!$G32)</f>
        <v>0</v>
      </c>
      <c r="AD32" s="58">
        <f t="shared" si="2"/>
        <v>0</v>
      </c>
      <c r="AE32" s="59" t="str">
        <f t="shared" si="3"/>
        <v/>
      </c>
      <c r="AF32" s="59" t="str">
        <f t="shared" ref="AF32" si="190">IFERROR(I33/AD32,"")</f>
        <v/>
      </c>
      <c r="AG32" s="59" t="str">
        <f t="shared" si="1"/>
        <v/>
      </c>
      <c r="AH32" s="7" t="str">
        <f>IFERROR(S32/(S32+T33),"")</f>
        <v/>
      </c>
      <c r="AI32" s="7" t="str">
        <f t="shared" ref="AI32" si="191">IFERROR(T32/(T32+S33),"")</f>
        <v/>
      </c>
      <c r="AJ32" s="7" t="str">
        <f t="shared" ref="AJ32" si="192">IFERROR(U32/(U32+U33),"")</f>
        <v/>
      </c>
      <c r="AK32" s="7" t="str">
        <f t="shared" si="8"/>
        <v/>
      </c>
      <c r="AL32" s="7" t="str">
        <f t="shared" si="9"/>
        <v/>
      </c>
      <c r="AM32" s="7" t="str">
        <f t="shared" si="10"/>
        <v/>
      </c>
      <c r="AN32" s="7" t="str">
        <f t="shared" si="11"/>
        <v/>
      </c>
      <c r="AO32" s="7" t="str">
        <f t="shared" si="12"/>
        <v/>
      </c>
      <c r="AP32" s="7" t="str">
        <f t="shared" si="13"/>
        <v/>
      </c>
      <c r="AQ32" s="7" t="str">
        <f t="shared" si="14"/>
        <v/>
      </c>
      <c r="AR32" s="7" t="str">
        <f t="shared" si="15"/>
        <v/>
      </c>
    </row>
    <row r="33" spans="1:44" x14ac:dyDescent="0.2">
      <c r="A33" s="8">
        <f t="shared" ref="A33" si="193">+A32</f>
        <v>0</v>
      </c>
      <c r="B33" s="9">
        <f t="shared" ref="B33" si="194">+B32</f>
        <v>0</v>
      </c>
      <c r="C33" s="6">
        <f t="shared" ref="C33" si="195">+C32</f>
        <v>0</v>
      </c>
      <c r="D33" s="6" t="str">
        <f>IF(D32="Local","Visitante","Local")</f>
        <v>Local</v>
      </c>
      <c r="E33" s="6">
        <f t="shared" ref="E33" si="196">+E32</f>
        <v>0</v>
      </c>
      <c r="F33" s="6">
        <f t="shared" ref="F33" si="197">+G32</f>
        <v>0</v>
      </c>
      <c r="G33" s="6">
        <f t="shared" ref="G33" si="198">+F32</f>
        <v>0</v>
      </c>
      <c r="H33" s="4"/>
      <c r="I33" s="4"/>
      <c r="J33" s="4"/>
      <c r="K33" s="4"/>
      <c r="L33" s="7" t="str">
        <f t="shared" si="20"/>
        <v/>
      </c>
      <c r="M33" s="4"/>
      <c r="N33" s="4"/>
      <c r="O33" s="7" t="str">
        <f t="shared" si="21"/>
        <v/>
      </c>
      <c r="P33" s="4"/>
      <c r="Q33" s="4"/>
      <c r="R33" s="7" t="str">
        <f t="shared" si="22"/>
        <v/>
      </c>
      <c r="S33" s="4"/>
      <c r="T33" s="4"/>
      <c r="U33" s="6">
        <f t="shared" si="0"/>
        <v>0</v>
      </c>
      <c r="V33" s="4"/>
      <c r="W33" s="4"/>
      <c r="X33" s="4"/>
      <c r="Y33" s="4"/>
      <c r="Z33" s="4"/>
      <c r="AA33" s="4"/>
      <c r="AB33" s="4"/>
      <c r="AC33" s="4"/>
      <c r="AD33" s="58">
        <f t="shared" si="2"/>
        <v>0</v>
      </c>
      <c r="AE33" s="59" t="str">
        <f t="shared" si="3"/>
        <v/>
      </c>
      <c r="AF33" s="59" t="str">
        <f t="shared" ref="AF33" si="199">IFERROR(I32/AD33,"")</f>
        <v/>
      </c>
      <c r="AG33" s="59" t="str">
        <f t="shared" si="1"/>
        <v/>
      </c>
      <c r="AH33" s="7" t="str">
        <f>IFERROR(S33/(S33+T32),"")</f>
        <v/>
      </c>
      <c r="AI33" s="7" t="str">
        <f t="shared" ref="AI33" si="200">IFERROR(T33/(T33+S32),"")</f>
        <v/>
      </c>
      <c r="AJ33" s="7" t="str">
        <f t="shared" ref="AJ33" si="201">IFERROR(U33/(U33+U32),"")</f>
        <v/>
      </c>
      <c r="AK33" s="7" t="str">
        <f t="shared" si="8"/>
        <v/>
      </c>
      <c r="AL33" s="7" t="str">
        <f t="shared" si="9"/>
        <v/>
      </c>
      <c r="AM33" s="7" t="str">
        <f t="shared" si="10"/>
        <v/>
      </c>
      <c r="AN33" s="7" t="str">
        <f t="shared" si="11"/>
        <v/>
      </c>
      <c r="AO33" s="7" t="str">
        <f t="shared" si="12"/>
        <v/>
      </c>
      <c r="AP33" s="7" t="str">
        <f t="shared" si="13"/>
        <v/>
      </c>
      <c r="AQ33" s="7" t="str">
        <f t="shared" si="14"/>
        <v/>
      </c>
      <c r="AR33" s="7" t="str">
        <f t="shared" si="15"/>
        <v/>
      </c>
    </row>
    <row r="34" spans="1:44" x14ac:dyDescent="0.2">
      <c r="A34" s="2"/>
      <c r="B34" s="3"/>
      <c r="C34" s="4"/>
      <c r="D34" s="4"/>
      <c r="E34" s="4"/>
      <c r="F34" s="4"/>
      <c r="G34" s="4"/>
      <c r="H34" s="6">
        <f>SUMIFS(CargaDatosJug!J:J,CargaDatosJug!$A:$A,CargaDatosEq!$A34,CargaDatosJug!$B:$B,CargaDatosEq!$B34,CargaDatosJug!$C:$C,CargaDatosEq!$C34,CargaDatosJug!$E:$E,CargaDatosEq!$E34,CargaDatosJug!$F:$F,CargaDatosEq!$F34,CargaDatosJug!$G:$G,CargaDatosEq!$G34)+SUMIFS(CargaDatosJug!K:K,CargaDatosJug!$A:$A,CargaDatosEq!$A34,CargaDatosJug!$B:$B,CargaDatosEq!$B34,CargaDatosJug!$C:$C,CargaDatosEq!$C34,CargaDatosJug!$E:$E,CargaDatosEq!$E34,CargaDatosJug!$F:$F,CargaDatosEq!$F34,CargaDatosJug!$G:$G,CargaDatosEq!$G34)/60</f>
        <v>0</v>
      </c>
      <c r="I34" s="6">
        <f>SUMIFS(CargaDatosJug!L:L,CargaDatosJug!$A:$A,CargaDatosEq!$A34,CargaDatosJug!$B:$B,CargaDatosEq!$B34,CargaDatosJug!$C:$C,CargaDatosEq!$C34,CargaDatosJug!$E:$E,CargaDatosEq!$E34,CargaDatosJug!$F:$F,CargaDatosEq!$F34,CargaDatosJug!$G:$G,CargaDatosEq!$G34)</f>
        <v>0</v>
      </c>
      <c r="J34" s="6">
        <f>SUMIFS(CargaDatosJug!M:M,CargaDatosJug!$A:$A,CargaDatosEq!$A34,CargaDatosJug!$B:$B,CargaDatosEq!$B34,CargaDatosJug!$C:$C,CargaDatosEq!$C34,CargaDatosJug!$E:$E,CargaDatosEq!$E34,CargaDatosJug!$F:$F,CargaDatosEq!$F34,CargaDatosJug!$G:$G,CargaDatosEq!$G34)</f>
        <v>0</v>
      </c>
      <c r="K34" s="6">
        <f>SUMIFS(CargaDatosJug!N:N,CargaDatosJug!$A:$A,CargaDatosEq!$A34,CargaDatosJug!$B:$B,CargaDatosEq!$B34,CargaDatosJug!$C:$C,CargaDatosEq!$C34,CargaDatosJug!$E:$E,CargaDatosEq!$E34,CargaDatosJug!$F:$F,CargaDatosEq!$F34,CargaDatosJug!$G:$G,CargaDatosEq!$G34)</f>
        <v>0</v>
      </c>
      <c r="L34" s="7" t="str">
        <f t="shared" si="20"/>
        <v/>
      </c>
      <c r="M34" s="6">
        <f>SUMIFS(CargaDatosJug!P:P,CargaDatosJug!$A:$A,CargaDatosEq!$A34,CargaDatosJug!$B:$B,CargaDatosEq!$B34,CargaDatosJug!$C:$C,CargaDatosEq!$C34,CargaDatosJug!$E:$E,CargaDatosEq!$E34,CargaDatosJug!$F:$F,CargaDatosEq!$F34,CargaDatosJug!$G:$G,CargaDatosEq!$G34)</f>
        <v>0</v>
      </c>
      <c r="N34" s="6">
        <f>SUMIFS(CargaDatosJug!Q:Q,CargaDatosJug!$A:$A,CargaDatosEq!$A34,CargaDatosJug!$B:$B,CargaDatosEq!$B34,CargaDatosJug!$C:$C,CargaDatosEq!$C34,CargaDatosJug!$E:$E,CargaDatosEq!$E34,CargaDatosJug!$F:$F,CargaDatosEq!$F34,CargaDatosJug!$G:$G,CargaDatosEq!$G34)</f>
        <v>0</v>
      </c>
      <c r="O34" s="7" t="str">
        <f t="shared" si="21"/>
        <v/>
      </c>
      <c r="P34" s="6">
        <f>SUMIFS(CargaDatosJug!S:S,CargaDatosJug!$A:$A,CargaDatosEq!$A34,CargaDatosJug!$B:$B,CargaDatosEq!$B34,CargaDatosJug!$C:$C,CargaDatosEq!$C34,CargaDatosJug!$E:$E,CargaDatosEq!$E34,CargaDatosJug!$F:$F,CargaDatosEq!$F34,CargaDatosJug!$G:$G,CargaDatosEq!$G34)</f>
        <v>0</v>
      </c>
      <c r="Q34" s="6">
        <f>SUMIFS(CargaDatosJug!T:T,CargaDatosJug!$A:$A,CargaDatosEq!$A34,CargaDatosJug!$B:$B,CargaDatosEq!$B34,CargaDatosJug!$C:$C,CargaDatosEq!$C34,CargaDatosJug!$E:$E,CargaDatosEq!$E34,CargaDatosJug!$F:$F,CargaDatosEq!$F34,CargaDatosJug!$G:$G,CargaDatosEq!$G34)</f>
        <v>0</v>
      </c>
      <c r="R34" s="7" t="str">
        <f t="shared" si="22"/>
        <v/>
      </c>
      <c r="S34" s="6">
        <f>SUMIFS(CargaDatosJug!V:V,CargaDatosJug!$A:$A,CargaDatosEq!$A34,CargaDatosJug!$B:$B,CargaDatosEq!$B34,CargaDatosJug!$C:$C,CargaDatosEq!$C34,CargaDatosJug!$E:$E,CargaDatosEq!$E34,CargaDatosJug!$F:$F,CargaDatosEq!$F34,CargaDatosJug!$G:$G,CargaDatosEq!$G34)</f>
        <v>0</v>
      </c>
      <c r="T34" s="6">
        <f>SUMIFS(CargaDatosJug!W:W,CargaDatosJug!$A:$A,CargaDatosEq!$A34,CargaDatosJug!$B:$B,CargaDatosEq!$B34,CargaDatosJug!$C:$C,CargaDatosEq!$C34,CargaDatosJug!$E:$E,CargaDatosEq!$E34,CargaDatosJug!$F:$F,CargaDatosEq!$F34,CargaDatosJug!$G:$G,CargaDatosEq!$G34)</f>
        <v>0</v>
      </c>
      <c r="U34" s="6">
        <f t="shared" si="0"/>
        <v>0</v>
      </c>
      <c r="V34" s="6">
        <f>SUMIFS(CargaDatosJug!Y:Y,CargaDatosJug!$A:$A,CargaDatosEq!$A34,CargaDatosJug!$B:$B,CargaDatosEq!$B34,CargaDatosJug!$C:$C,CargaDatosEq!$C34,CargaDatosJug!$E:$E,CargaDatosEq!$E34,CargaDatosJug!$F:$F,CargaDatosEq!$F34,CargaDatosJug!$G:$G,CargaDatosEq!$G34)</f>
        <v>0</v>
      </c>
      <c r="W34" s="6">
        <f>SUMIFS(CargaDatosJug!Z:Z,CargaDatosJug!$A:$A,CargaDatosEq!$A34,CargaDatosJug!$B:$B,CargaDatosEq!$B34,CargaDatosJug!$C:$C,CargaDatosEq!$C34,CargaDatosJug!$E:$E,CargaDatosEq!$E34,CargaDatosJug!$F:$F,CargaDatosEq!$F34,CargaDatosJug!$G:$G,CargaDatosEq!$G34)</f>
        <v>0</v>
      </c>
      <c r="X34" s="6">
        <f>SUMIFS(CargaDatosJug!AA:AA,CargaDatosJug!$A:$A,CargaDatosEq!$A34,CargaDatosJug!$B:$B,CargaDatosEq!$B34,CargaDatosJug!$C:$C,CargaDatosEq!$C34,CargaDatosJug!$E:$E,CargaDatosEq!$E34,CargaDatosJug!$F:$F,CargaDatosEq!$F34,CargaDatosJug!$G:$G,CargaDatosEq!$G34)</f>
        <v>0</v>
      </c>
      <c r="Y34" s="6">
        <f>SUMIFS(CargaDatosJug!AB:AB,CargaDatosJug!$A:$A,CargaDatosEq!$A34,CargaDatosJug!$B:$B,CargaDatosEq!$B34,CargaDatosJug!$C:$C,CargaDatosEq!$C34,CargaDatosJug!$E:$E,CargaDatosEq!$E34,CargaDatosJug!$F:$F,CargaDatosEq!$F34,CargaDatosJug!$G:$G,CargaDatosEq!$G34)</f>
        <v>0</v>
      </c>
      <c r="Z34" s="6">
        <f>SUMIFS(CargaDatosJug!AC:AC,CargaDatosJug!$A:$A,CargaDatosEq!$A34,CargaDatosJug!$B:$B,CargaDatosEq!$B34,CargaDatosJug!$C:$C,CargaDatosEq!$C34,CargaDatosJug!$E:$E,CargaDatosEq!$E34,CargaDatosJug!$F:$F,CargaDatosEq!$F34,CargaDatosJug!$G:$G,CargaDatosEq!$G34)</f>
        <v>0</v>
      </c>
      <c r="AA34" s="6">
        <f>SUMIFS(CargaDatosJug!AD:AD,CargaDatosJug!$A:$A,CargaDatosEq!$A34,CargaDatosJug!$B:$B,CargaDatosEq!$B34,CargaDatosJug!$C:$C,CargaDatosEq!$C34,CargaDatosJug!$E:$E,CargaDatosEq!$E34,CargaDatosJug!$F:$F,CargaDatosEq!$F34,CargaDatosJug!$G:$G,CargaDatosEq!$G34)</f>
        <v>0</v>
      </c>
      <c r="AB34" s="6">
        <f>SUMIFS(CargaDatosJug!AE:AE,CargaDatosJug!$A:$A,CargaDatosEq!$A34,CargaDatosJug!$B:$B,CargaDatosEq!$B34,CargaDatosJug!$C:$C,CargaDatosEq!$C34,CargaDatosJug!$E:$E,CargaDatosEq!$E34,CargaDatosJug!$F:$F,CargaDatosEq!$F34,CargaDatosJug!$G:$G,CargaDatosEq!$G34)</f>
        <v>0</v>
      </c>
      <c r="AC34" s="6">
        <f>SUMIFS(CargaDatosJug!AF:AF,CargaDatosJug!$A:$A,CargaDatosEq!$A34,CargaDatosJug!$B:$B,CargaDatosEq!$B34,CargaDatosJug!$C:$C,CargaDatosEq!$C34,CargaDatosJug!$E:$E,CargaDatosEq!$E34,CargaDatosJug!$F:$F,CargaDatosEq!$F34,CargaDatosJug!$G:$G,CargaDatosEq!$G34)</f>
        <v>0</v>
      </c>
      <c r="AD34" s="58">
        <f t="shared" si="2"/>
        <v>0</v>
      </c>
      <c r="AE34" s="59" t="str">
        <f t="shared" si="3"/>
        <v/>
      </c>
      <c r="AF34" s="59" t="str">
        <f t="shared" ref="AF34" si="202">IFERROR(I35/AD34,"")</f>
        <v/>
      </c>
      <c r="AG34" s="59" t="str">
        <f t="shared" si="1"/>
        <v/>
      </c>
      <c r="AH34" s="7" t="str">
        <f t="shared" ref="AH34" si="203">IFERROR(S34/(S34+T35),"")</f>
        <v/>
      </c>
      <c r="AI34" s="7" t="str">
        <f t="shared" ref="AI34" si="204">IFERROR(T34/(T34+S35),"")</f>
        <v/>
      </c>
      <c r="AJ34" s="7" t="str">
        <f t="shared" ref="AJ34" si="205">IFERROR(U34/(U34+U35),"")</f>
        <v/>
      </c>
      <c r="AK34" s="7" t="str">
        <f t="shared" si="8"/>
        <v/>
      </c>
      <c r="AL34" s="7" t="str">
        <f t="shared" si="9"/>
        <v/>
      </c>
      <c r="AM34" s="7" t="str">
        <f t="shared" si="10"/>
        <v/>
      </c>
      <c r="AN34" s="7" t="str">
        <f t="shared" si="11"/>
        <v/>
      </c>
      <c r="AO34" s="7" t="str">
        <f t="shared" si="12"/>
        <v/>
      </c>
      <c r="AP34" s="7" t="str">
        <f t="shared" si="13"/>
        <v/>
      </c>
      <c r="AQ34" s="7" t="str">
        <f t="shared" si="14"/>
        <v/>
      </c>
      <c r="AR34" s="7" t="str">
        <f t="shared" si="15"/>
        <v/>
      </c>
    </row>
    <row r="35" spans="1:44" x14ac:dyDescent="0.2">
      <c r="A35" s="8">
        <f t="shared" ref="A35:C35" si="206">+A34</f>
        <v>0</v>
      </c>
      <c r="B35" s="9">
        <f t="shared" si="206"/>
        <v>0</v>
      </c>
      <c r="C35" s="6">
        <f t="shared" si="206"/>
        <v>0</v>
      </c>
      <c r="D35" s="6" t="str">
        <f t="shared" ref="D35" si="207">IF(D34="Local","Visitante","Local")</f>
        <v>Local</v>
      </c>
      <c r="E35" s="6">
        <f t="shared" ref="E35:E97" si="208">+E34</f>
        <v>0</v>
      </c>
      <c r="F35" s="6">
        <f t="shared" ref="F35" si="209">+G34</f>
        <v>0</v>
      </c>
      <c r="G35" s="6">
        <f t="shared" ref="G35" si="210">+F34</f>
        <v>0</v>
      </c>
      <c r="H35" s="4"/>
      <c r="I35" s="4"/>
      <c r="J35" s="4"/>
      <c r="K35" s="4"/>
      <c r="L35" s="7" t="str">
        <f t="shared" si="20"/>
        <v/>
      </c>
      <c r="M35" s="4"/>
      <c r="N35" s="4"/>
      <c r="O35" s="7" t="str">
        <f t="shared" si="21"/>
        <v/>
      </c>
      <c r="P35" s="4"/>
      <c r="Q35" s="4"/>
      <c r="R35" s="7" t="str">
        <f t="shared" si="22"/>
        <v/>
      </c>
      <c r="S35" s="4"/>
      <c r="T35" s="4"/>
      <c r="U35" s="6">
        <f t="shared" si="0"/>
        <v>0</v>
      </c>
      <c r="V35" s="4"/>
      <c r="W35" s="4"/>
      <c r="X35" s="4"/>
      <c r="Y35" s="4"/>
      <c r="Z35" s="4"/>
      <c r="AA35" s="4"/>
      <c r="AB35" s="4"/>
      <c r="AC35" s="4"/>
      <c r="AD35" s="58">
        <f t="shared" si="2"/>
        <v>0</v>
      </c>
      <c r="AE35" s="59" t="str">
        <f t="shared" si="3"/>
        <v/>
      </c>
      <c r="AF35" s="59" t="str">
        <f t="shared" ref="AF35" si="211">IFERROR(I34/AD35,"")</f>
        <v/>
      </c>
      <c r="AG35" s="59" t="str">
        <f t="shared" si="1"/>
        <v/>
      </c>
      <c r="AH35" s="7" t="str">
        <f t="shared" ref="AH35" si="212">IFERROR(S35/(S35+T34),"")</f>
        <v/>
      </c>
      <c r="AI35" s="7" t="str">
        <f t="shared" ref="AI35" si="213">IFERROR(T35/(T35+S34),"")</f>
        <v/>
      </c>
      <c r="AJ35" s="7" t="str">
        <f t="shared" ref="AJ35" si="214">IFERROR(U35/(U35+U34),"")</f>
        <v/>
      </c>
      <c r="AK35" s="7" t="str">
        <f t="shared" si="8"/>
        <v/>
      </c>
      <c r="AL35" s="7" t="str">
        <f t="shared" si="9"/>
        <v/>
      </c>
      <c r="AM35" s="7" t="str">
        <f t="shared" si="10"/>
        <v/>
      </c>
      <c r="AN35" s="7" t="str">
        <f t="shared" si="11"/>
        <v/>
      </c>
      <c r="AO35" s="7" t="str">
        <f t="shared" si="12"/>
        <v/>
      </c>
      <c r="AP35" s="7" t="str">
        <f t="shared" si="13"/>
        <v/>
      </c>
      <c r="AQ35" s="7" t="str">
        <f t="shared" si="14"/>
        <v/>
      </c>
      <c r="AR35" s="7" t="str">
        <f t="shared" si="15"/>
        <v/>
      </c>
    </row>
    <row r="36" spans="1:44" x14ac:dyDescent="0.2">
      <c r="A36" s="2"/>
      <c r="B36" s="3"/>
      <c r="C36" s="4"/>
      <c r="D36" s="4"/>
      <c r="E36" s="4"/>
      <c r="F36" s="4"/>
      <c r="G36" s="4"/>
      <c r="H36" s="6">
        <f>SUMIFS(CargaDatosJug!J:J,CargaDatosJug!$A:$A,CargaDatosEq!$A36,CargaDatosJug!$B:$B,CargaDatosEq!$B36,CargaDatosJug!$C:$C,CargaDatosEq!$C36,CargaDatosJug!$E:$E,CargaDatosEq!$E36,CargaDatosJug!$F:$F,CargaDatosEq!$F36,CargaDatosJug!$G:$G,CargaDatosEq!$G36)+SUMIFS(CargaDatosJug!K:K,CargaDatosJug!$A:$A,CargaDatosEq!$A36,CargaDatosJug!$B:$B,CargaDatosEq!$B36,CargaDatosJug!$C:$C,CargaDatosEq!$C36,CargaDatosJug!$E:$E,CargaDatosEq!$E36,CargaDatosJug!$F:$F,CargaDatosEq!$F36,CargaDatosJug!$G:$G,CargaDatosEq!$G36)/60</f>
        <v>0</v>
      </c>
      <c r="I36" s="6">
        <f>SUMIFS(CargaDatosJug!L:L,CargaDatosJug!$A:$A,CargaDatosEq!$A36,CargaDatosJug!$B:$B,CargaDatosEq!$B36,CargaDatosJug!$C:$C,CargaDatosEq!$C36,CargaDatosJug!$E:$E,CargaDatosEq!$E36,CargaDatosJug!$F:$F,CargaDatosEq!$F36,CargaDatosJug!$G:$G,CargaDatosEq!$G36)</f>
        <v>0</v>
      </c>
      <c r="J36" s="6">
        <f>SUMIFS(CargaDatosJug!M:M,CargaDatosJug!$A:$A,CargaDatosEq!$A36,CargaDatosJug!$B:$B,CargaDatosEq!$B36,CargaDatosJug!$C:$C,CargaDatosEq!$C36,CargaDatosJug!$E:$E,CargaDatosEq!$E36,CargaDatosJug!$F:$F,CargaDatosEq!$F36,CargaDatosJug!$G:$G,CargaDatosEq!$G36)</f>
        <v>0</v>
      </c>
      <c r="K36" s="6">
        <f>SUMIFS(CargaDatosJug!N:N,CargaDatosJug!$A:$A,CargaDatosEq!$A36,CargaDatosJug!$B:$B,CargaDatosEq!$B36,CargaDatosJug!$C:$C,CargaDatosEq!$C36,CargaDatosJug!$E:$E,CargaDatosEq!$E36,CargaDatosJug!$F:$F,CargaDatosEq!$F36,CargaDatosJug!$G:$G,CargaDatosEq!$G36)</f>
        <v>0</v>
      </c>
      <c r="L36" s="7" t="str">
        <f t="shared" si="20"/>
        <v/>
      </c>
      <c r="M36" s="6">
        <f>SUMIFS(CargaDatosJug!P:P,CargaDatosJug!$A:$A,CargaDatosEq!$A36,CargaDatosJug!$B:$B,CargaDatosEq!$B36,CargaDatosJug!$C:$C,CargaDatosEq!$C36,CargaDatosJug!$E:$E,CargaDatosEq!$E36,CargaDatosJug!$F:$F,CargaDatosEq!$F36,CargaDatosJug!$G:$G,CargaDatosEq!$G36)</f>
        <v>0</v>
      </c>
      <c r="N36" s="6">
        <f>SUMIFS(CargaDatosJug!Q:Q,CargaDatosJug!$A:$A,CargaDatosEq!$A36,CargaDatosJug!$B:$B,CargaDatosEq!$B36,CargaDatosJug!$C:$C,CargaDatosEq!$C36,CargaDatosJug!$E:$E,CargaDatosEq!$E36,CargaDatosJug!$F:$F,CargaDatosEq!$F36,CargaDatosJug!$G:$G,CargaDatosEq!$G36)</f>
        <v>0</v>
      </c>
      <c r="O36" s="7" t="str">
        <f t="shared" si="21"/>
        <v/>
      </c>
      <c r="P36" s="6">
        <f>SUMIFS(CargaDatosJug!S:S,CargaDatosJug!$A:$A,CargaDatosEq!$A36,CargaDatosJug!$B:$B,CargaDatosEq!$B36,CargaDatosJug!$C:$C,CargaDatosEq!$C36,CargaDatosJug!$E:$E,CargaDatosEq!$E36,CargaDatosJug!$F:$F,CargaDatosEq!$F36,CargaDatosJug!$G:$G,CargaDatosEq!$G36)</f>
        <v>0</v>
      </c>
      <c r="Q36" s="6">
        <f>SUMIFS(CargaDatosJug!T:T,CargaDatosJug!$A:$A,CargaDatosEq!$A36,CargaDatosJug!$B:$B,CargaDatosEq!$B36,CargaDatosJug!$C:$C,CargaDatosEq!$C36,CargaDatosJug!$E:$E,CargaDatosEq!$E36,CargaDatosJug!$F:$F,CargaDatosEq!$F36,CargaDatosJug!$G:$G,CargaDatosEq!$G36)</f>
        <v>0</v>
      </c>
      <c r="R36" s="7" t="str">
        <f t="shared" si="22"/>
        <v/>
      </c>
      <c r="S36" s="6">
        <f>SUMIFS(CargaDatosJug!V:V,CargaDatosJug!$A:$A,CargaDatosEq!$A36,CargaDatosJug!$B:$B,CargaDatosEq!$B36,CargaDatosJug!$C:$C,CargaDatosEq!$C36,CargaDatosJug!$E:$E,CargaDatosEq!$E36,CargaDatosJug!$F:$F,CargaDatosEq!$F36,CargaDatosJug!$G:$G,CargaDatosEq!$G36)</f>
        <v>0</v>
      </c>
      <c r="T36" s="6">
        <f>SUMIFS(CargaDatosJug!W:W,CargaDatosJug!$A:$A,CargaDatosEq!$A36,CargaDatosJug!$B:$B,CargaDatosEq!$B36,CargaDatosJug!$C:$C,CargaDatosEq!$C36,CargaDatosJug!$E:$E,CargaDatosEq!$E36,CargaDatosJug!$F:$F,CargaDatosEq!$F36,CargaDatosJug!$G:$G,CargaDatosEq!$G36)</f>
        <v>0</v>
      </c>
      <c r="U36" s="6">
        <f t="shared" si="0"/>
        <v>0</v>
      </c>
      <c r="V36" s="6">
        <f>SUMIFS(CargaDatosJug!Y:Y,CargaDatosJug!$A:$A,CargaDatosEq!$A36,CargaDatosJug!$B:$B,CargaDatosEq!$B36,CargaDatosJug!$C:$C,CargaDatosEq!$C36,CargaDatosJug!$E:$E,CargaDatosEq!$E36,CargaDatosJug!$F:$F,CargaDatosEq!$F36,CargaDatosJug!$G:$G,CargaDatosEq!$G36)</f>
        <v>0</v>
      </c>
      <c r="W36" s="6">
        <f>SUMIFS(CargaDatosJug!Z:Z,CargaDatosJug!$A:$A,CargaDatosEq!$A36,CargaDatosJug!$B:$B,CargaDatosEq!$B36,CargaDatosJug!$C:$C,CargaDatosEq!$C36,CargaDatosJug!$E:$E,CargaDatosEq!$E36,CargaDatosJug!$F:$F,CargaDatosEq!$F36,CargaDatosJug!$G:$G,CargaDatosEq!$G36)</f>
        <v>0</v>
      </c>
      <c r="X36" s="6">
        <f>SUMIFS(CargaDatosJug!AA:AA,CargaDatosJug!$A:$A,CargaDatosEq!$A36,CargaDatosJug!$B:$B,CargaDatosEq!$B36,CargaDatosJug!$C:$C,CargaDatosEq!$C36,CargaDatosJug!$E:$E,CargaDatosEq!$E36,CargaDatosJug!$F:$F,CargaDatosEq!$F36,CargaDatosJug!$G:$G,CargaDatosEq!$G36)</f>
        <v>0</v>
      </c>
      <c r="Y36" s="6">
        <f>SUMIFS(CargaDatosJug!AB:AB,CargaDatosJug!$A:$A,CargaDatosEq!$A36,CargaDatosJug!$B:$B,CargaDatosEq!$B36,CargaDatosJug!$C:$C,CargaDatosEq!$C36,CargaDatosJug!$E:$E,CargaDatosEq!$E36,CargaDatosJug!$F:$F,CargaDatosEq!$F36,CargaDatosJug!$G:$G,CargaDatosEq!$G36)</f>
        <v>0</v>
      </c>
      <c r="Z36" s="6">
        <f>SUMIFS(CargaDatosJug!AC:AC,CargaDatosJug!$A:$A,CargaDatosEq!$A36,CargaDatosJug!$B:$B,CargaDatosEq!$B36,CargaDatosJug!$C:$C,CargaDatosEq!$C36,CargaDatosJug!$E:$E,CargaDatosEq!$E36,CargaDatosJug!$F:$F,CargaDatosEq!$F36,CargaDatosJug!$G:$G,CargaDatosEq!$G36)</f>
        <v>0</v>
      </c>
      <c r="AA36" s="6">
        <f>SUMIFS(CargaDatosJug!AD:AD,CargaDatosJug!$A:$A,CargaDatosEq!$A36,CargaDatosJug!$B:$B,CargaDatosEq!$B36,CargaDatosJug!$C:$C,CargaDatosEq!$C36,CargaDatosJug!$E:$E,CargaDatosEq!$E36,CargaDatosJug!$F:$F,CargaDatosEq!$F36,CargaDatosJug!$G:$G,CargaDatosEq!$G36)</f>
        <v>0</v>
      </c>
      <c r="AB36" s="6">
        <f>SUMIFS(CargaDatosJug!AE:AE,CargaDatosJug!$A:$A,CargaDatosEq!$A36,CargaDatosJug!$B:$B,CargaDatosEq!$B36,CargaDatosJug!$C:$C,CargaDatosEq!$C36,CargaDatosJug!$E:$E,CargaDatosEq!$E36,CargaDatosJug!$F:$F,CargaDatosEq!$F36,CargaDatosJug!$G:$G,CargaDatosEq!$G36)</f>
        <v>0</v>
      </c>
      <c r="AC36" s="6">
        <f>SUMIFS(CargaDatosJug!AF:AF,CargaDatosJug!$A:$A,CargaDatosEq!$A36,CargaDatosJug!$B:$B,CargaDatosEq!$B36,CargaDatosJug!$C:$C,CargaDatosEq!$C36,CargaDatosJug!$E:$E,CargaDatosEq!$E36,CargaDatosJug!$F:$F,CargaDatosEq!$F36,CargaDatosJug!$G:$G,CargaDatosEq!$G36)</f>
        <v>0</v>
      </c>
      <c r="AD36" s="58">
        <f t="shared" si="2"/>
        <v>0</v>
      </c>
      <c r="AE36" s="59" t="str">
        <f t="shared" si="3"/>
        <v/>
      </c>
      <c r="AF36" s="59" t="str">
        <f t="shared" ref="AF36" si="215">IFERROR(I37/AD36,"")</f>
        <v/>
      </c>
      <c r="AG36" s="59" t="str">
        <f t="shared" si="1"/>
        <v/>
      </c>
      <c r="AH36" s="7" t="str">
        <f t="shared" ref="AH36" si="216">IFERROR(S36/(S36+T37),"")</f>
        <v/>
      </c>
      <c r="AI36" s="7" t="str">
        <f t="shared" ref="AI36" si="217">IFERROR(T36/(T36+S37),"")</f>
        <v/>
      </c>
      <c r="AJ36" s="7" t="str">
        <f t="shared" ref="AJ36" si="218">IFERROR(U36/(U36+U37),"")</f>
        <v/>
      </c>
      <c r="AK36" s="7" t="str">
        <f t="shared" si="8"/>
        <v/>
      </c>
      <c r="AL36" s="7" t="str">
        <f t="shared" si="9"/>
        <v/>
      </c>
      <c r="AM36" s="7" t="str">
        <f t="shared" si="10"/>
        <v/>
      </c>
      <c r="AN36" s="7" t="str">
        <f t="shared" si="11"/>
        <v/>
      </c>
      <c r="AO36" s="7" t="str">
        <f t="shared" si="12"/>
        <v/>
      </c>
      <c r="AP36" s="7" t="str">
        <f t="shared" si="13"/>
        <v/>
      </c>
      <c r="AQ36" s="7" t="str">
        <f t="shared" si="14"/>
        <v/>
      </c>
      <c r="AR36" s="7" t="str">
        <f t="shared" si="15"/>
        <v/>
      </c>
    </row>
    <row r="37" spans="1:44" x14ac:dyDescent="0.2">
      <c r="A37" s="8">
        <f t="shared" ref="A37:C37" si="219">+A36</f>
        <v>0</v>
      </c>
      <c r="B37" s="9">
        <f t="shared" si="219"/>
        <v>0</v>
      </c>
      <c r="C37" s="6">
        <f t="shared" si="219"/>
        <v>0</v>
      </c>
      <c r="D37" s="6" t="str">
        <f t="shared" ref="D37" si="220">IF(D36="Local","Visitante","Local")</f>
        <v>Local</v>
      </c>
      <c r="E37" s="6">
        <f t="shared" si="208"/>
        <v>0</v>
      </c>
      <c r="F37" s="6">
        <f t="shared" ref="F37" si="221">+G36</f>
        <v>0</v>
      </c>
      <c r="G37" s="6">
        <f t="shared" ref="G37" si="222">+F36</f>
        <v>0</v>
      </c>
      <c r="H37" s="4"/>
      <c r="I37" s="4"/>
      <c r="J37" s="4"/>
      <c r="K37" s="4"/>
      <c r="L37" s="7" t="str">
        <f t="shared" si="20"/>
        <v/>
      </c>
      <c r="M37" s="4"/>
      <c r="N37" s="4"/>
      <c r="O37" s="7" t="str">
        <f t="shared" si="21"/>
        <v/>
      </c>
      <c r="P37" s="4"/>
      <c r="Q37" s="4"/>
      <c r="R37" s="7" t="str">
        <f t="shared" si="22"/>
        <v/>
      </c>
      <c r="S37" s="4"/>
      <c r="T37" s="4"/>
      <c r="U37" s="6">
        <f t="shared" si="0"/>
        <v>0</v>
      </c>
      <c r="V37" s="4"/>
      <c r="W37" s="4"/>
      <c r="X37" s="4"/>
      <c r="Y37" s="4"/>
      <c r="Z37" s="4"/>
      <c r="AA37" s="4"/>
      <c r="AB37" s="4"/>
      <c r="AC37" s="4"/>
      <c r="AD37" s="58">
        <f t="shared" si="2"/>
        <v>0</v>
      </c>
      <c r="AE37" s="59" t="str">
        <f t="shared" si="3"/>
        <v/>
      </c>
      <c r="AF37" s="59" t="str">
        <f t="shared" ref="AF37" si="223">IFERROR(I36/AD37,"")</f>
        <v/>
      </c>
      <c r="AG37" s="59" t="str">
        <f t="shared" si="1"/>
        <v/>
      </c>
      <c r="AH37" s="7" t="str">
        <f t="shared" ref="AH37" si="224">IFERROR(S37/(S37+T36),"")</f>
        <v/>
      </c>
      <c r="AI37" s="7" t="str">
        <f t="shared" ref="AI37" si="225">IFERROR(T37/(T37+S36),"")</f>
        <v/>
      </c>
      <c r="AJ37" s="7" t="str">
        <f t="shared" ref="AJ37" si="226">IFERROR(U37/(U37+U36),"")</f>
        <v/>
      </c>
      <c r="AK37" s="7" t="str">
        <f t="shared" si="8"/>
        <v/>
      </c>
      <c r="AL37" s="7" t="str">
        <f t="shared" si="9"/>
        <v/>
      </c>
      <c r="AM37" s="7" t="str">
        <f t="shared" si="10"/>
        <v/>
      </c>
      <c r="AN37" s="7" t="str">
        <f t="shared" si="11"/>
        <v/>
      </c>
      <c r="AO37" s="7" t="str">
        <f t="shared" si="12"/>
        <v/>
      </c>
      <c r="AP37" s="7" t="str">
        <f t="shared" si="13"/>
        <v/>
      </c>
      <c r="AQ37" s="7" t="str">
        <f t="shared" si="14"/>
        <v/>
      </c>
      <c r="AR37" s="7" t="str">
        <f t="shared" si="15"/>
        <v/>
      </c>
    </row>
    <row r="38" spans="1:44" x14ac:dyDescent="0.2">
      <c r="A38" s="2"/>
      <c r="B38" s="3"/>
      <c r="C38" s="4"/>
      <c r="D38" s="4"/>
      <c r="E38" s="4"/>
      <c r="F38" s="4"/>
      <c r="G38" s="4"/>
      <c r="H38" s="6">
        <f>SUMIFS(CargaDatosJug!J:J,CargaDatosJug!$A:$A,CargaDatosEq!$A38,CargaDatosJug!$B:$B,CargaDatosEq!$B38,CargaDatosJug!$C:$C,CargaDatosEq!$C38,CargaDatosJug!$E:$E,CargaDatosEq!$E38,CargaDatosJug!$F:$F,CargaDatosEq!$F38,CargaDatosJug!$G:$G,CargaDatosEq!$G38)+SUMIFS(CargaDatosJug!K:K,CargaDatosJug!$A:$A,CargaDatosEq!$A38,CargaDatosJug!$B:$B,CargaDatosEq!$B38,CargaDatosJug!$C:$C,CargaDatosEq!$C38,CargaDatosJug!$E:$E,CargaDatosEq!$E38,CargaDatosJug!$F:$F,CargaDatosEq!$F38,CargaDatosJug!$G:$G,CargaDatosEq!$G38)/60</f>
        <v>0</v>
      </c>
      <c r="I38" s="6">
        <f>SUMIFS(CargaDatosJug!L:L,CargaDatosJug!$A:$A,CargaDatosEq!$A38,CargaDatosJug!$B:$B,CargaDatosEq!$B38,CargaDatosJug!$C:$C,CargaDatosEq!$C38,CargaDatosJug!$E:$E,CargaDatosEq!$E38,CargaDatosJug!$F:$F,CargaDatosEq!$F38,CargaDatosJug!$G:$G,CargaDatosEq!$G38)</f>
        <v>0</v>
      </c>
      <c r="J38" s="6">
        <f>SUMIFS(CargaDatosJug!M:M,CargaDatosJug!$A:$A,CargaDatosEq!$A38,CargaDatosJug!$B:$B,CargaDatosEq!$B38,CargaDatosJug!$C:$C,CargaDatosEq!$C38,CargaDatosJug!$E:$E,CargaDatosEq!$E38,CargaDatosJug!$F:$F,CargaDatosEq!$F38,CargaDatosJug!$G:$G,CargaDatosEq!$G38)</f>
        <v>0</v>
      </c>
      <c r="K38" s="6">
        <f>SUMIFS(CargaDatosJug!N:N,CargaDatosJug!$A:$A,CargaDatosEq!$A38,CargaDatosJug!$B:$B,CargaDatosEq!$B38,CargaDatosJug!$C:$C,CargaDatosEq!$C38,CargaDatosJug!$E:$E,CargaDatosEq!$E38,CargaDatosJug!$F:$F,CargaDatosEq!$F38,CargaDatosJug!$G:$G,CargaDatosEq!$G38)</f>
        <v>0</v>
      </c>
      <c r="L38" s="7" t="str">
        <f t="shared" si="20"/>
        <v/>
      </c>
      <c r="M38" s="6">
        <f>SUMIFS(CargaDatosJug!P:P,CargaDatosJug!$A:$A,CargaDatosEq!$A38,CargaDatosJug!$B:$B,CargaDatosEq!$B38,CargaDatosJug!$C:$C,CargaDatosEq!$C38,CargaDatosJug!$E:$E,CargaDatosEq!$E38,CargaDatosJug!$F:$F,CargaDatosEq!$F38,CargaDatosJug!$G:$G,CargaDatosEq!$G38)</f>
        <v>0</v>
      </c>
      <c r="N38" s="6">
        <f>SUMIFS(CargaDatosJug!Q:Q,CargaDatosJug!$A:$A,CargaDatosEq!$A38,CargaDatosJug!$B:$B,CargaDatosEq!$B38,CargaDatosJug!$C:$C,CargaDatosEq!$C38,CargaDatosJug!$E:$E,CargaDatosEq!$E38,CargaDatosJug!$F:$F,CargaDatosEq!$F38,CargaDatosJug!$G:$G,CargaDatosEq!$G38)</f>
        <v>0</v>
      </c>
      <c r="O38" s="7" t="str">
        <f t="shared" si="21"/>
        <v/>
      </c>
      <c r="P38" s="6">
        <f>SUMIFS(CargaDatosJug!S:S,CargaDatosJug!$A:$A,CargaDatosEq!$A38,CargaDatosJug!$B:$B,CargaDatosEq!$B38,CargaDatosJug!$C:$C,CargaDatosEq!$C38,CargaDatosJug!$E:$E,CargaDatosEq!$E38,CargaDatosJug!$F:$F,CargaDatosEq!$F38,CargaDatosJug!$G:$G,CargaDatosEq!$G38)</f>
        <v>0</v>
      </c>
      <c r="Q38" s="6">
        <f>SUMIFS(CargaDatosJug!T:T,CargaDatosJug!$A:$A,CargaDatosEq!$A38,CargaDatosJug!$B:$B,CargaDatosEq!$B38,CargaDatosJug!$C:$C,CargaDatosEq!$C38,CargaDatosJug!$E:$E,CargaDatosEq!$E38,CargaDatosJug!$F:$F,CargaDatosEq!$F38,CargaDatosJug!$G:$G,CargaDatosEq!$G38)</f>
        <v>0</v>
      </c>
      <c r="R38" s="7" t="str">
        <f t="shared" si="22"/>
        <v/>
      </c>
      <c r="S38" s="6">
        <f>SUMIFS(CargaDatosJug!V:V,CargaDatosJug!$A:$A,CargaDatosEq!$A38,CargaDatosJug!$B:$B,CargaDatosEq!$B38,CargaDatosJug!$C:$C,CargaDatosEq!$C38,CargaDatosJug!$E:$E,CargaDatosEq!$E38,CargaDatosJug!$F:$F,CargaDatosEq!$F38,CargaDatosJug!$G:$G,CargaDatosEq!$G38)</f>
        <v>0</v>
      </c>
      <c r="T38" s="6">
        <f>SUMIFS(CargaDatosJug!W:W,CargaDatosJug!$A:$A,CargaDatosEq!$A38,CargaDatosJug!$B:$B,CargaDatosEq!$B38,CargaDatosJug!$C:$C,CargaDatosEq!$C38,CargaDatosJug!$E:$E,CargaDatosEq!$E38,CargaDatosJug!$F:$F,CargaDatosEq!$F38,CargaDatosJug!$G:$G,CargaDatosEq!$G38)</f>
        <v>0</v>
      </c>
      <c r="U38" s="6">
        <f t="shared" si="0"/>
        <v>0</v>
      </c>
      <c r="V38" s="6">
        <f>SUMIFS(CargaDatosJug!Y:Y,CargaDatosJug!$A:$A,CargaDatosEq!$A38,CargaDatosJug!$B:$B,CargaDatosEq!$B38,CargaDatosJug!$C:$C,CargaDatosEq!$C38,CargaDatosJug!$E:$E,CargaDatosEq!$E38,CargaDatosJug!$F:$F,CargaDatosEq!$F38,CargaDatosJug!$G:$G,CargaDatosEq!$G38)</f>
        <v>0</v>
      </c>
      <c r="W38" s="6">
        <f>SUMIFS(CargaDatosJug!Z:Z,CargaDatosJug!$A:$A,CargaDatosEq!$A38,CargaDatosJug!$B:$B,CargaDatosEq!$B38,CargaDatosJug!$C:$C,CargaDatosEq!$C38,CargaDatosJug!$E:$E,CargaDatosEq!$E38,CargaDatosJug!$F:$F,CargaDatosEq!$F38,CargaDatosJug!$G:$G,CargaDatosEq!$G38)</f>
        <v>0</v>
      </c>
      <c r="X38" s="6">
        <f>SUMIFS(CargaDatosJug!AA:AA,CargaDatosJug!$A:$A,CargaDatosEq!$A38,CargaDatosJug!$B:$B,CargaDatosEq!$B38,CargaDatosJug!$C:$C,CargaDatosEq!$C38,CargaDatosJug!$E:$E,CargaDatosEq!$E38,CargaDatosJug!$F:$F,CargaDatosEq!$F38,CargaDatosJug!$G:$G,CargaDatosEq!$G38)</f>
        <v>0</v>
      </c>
      <c r="Y38" s="6">
        <f>SUMIFS(CargaDatosJug!AB:AB,CargaDatosJug!$A:$A,CargaDatosEq!$A38,CargaDatosJug!$B:$B,CargaDatosEq!$B38,CargaDatosJug!$C:$C,CargaDatosEq!$C38,CargaDatosJug!$E:$E,CargaDatosEq!$E38,CargaDatosJug!$F:$F,CargaDatosEq!$F38,CargaDatosJug!$G:$G,CargaDatosEq!$G38)</f>
        <v>0</v>
      </c>
      <c r="Z38" s="6">
        <f>SUMIFS(CargaDatosJug!AC:AC,CargaDatosJug!$A:$A,CargaDatosEq!$A38,CargaDatosJug!$B:$B,CargaDatosEq!$B38,CargaDatosJug!$C:$C,CargaDatosEq!$C38,CargaDatosJug!$E:$E,CargaDatosEq!$E38,CargaDatosJug!$F:$F,CargaDatosEq!$F38,CargaDatosJug!$G:$G,CargaDatosEq!$G38)</f>
        <v>0</v>
      </c>
      <c r="AA38" s="6">
        <f>SUMIFS(CargaDatosJug!AD:AD,CargaDatosJug!$A:$A,CargaDatosEq!$A38,CargaDatosJug!$B:$B,CargaDatosEq!$B38,CargaDatosJug!$C:$C,CargaDatosEq!$C38,CargaDatosJug!$E:$E,CargaDatosEq!$E38,CargaDatosJug!$F:$F,CargaDatosEq!$F38,CargaDatosJug!$G:$G,CargaDatosEq!$G38)</f>
        <v>0</v>
      </c>
      <c r="AB38" s="6">
        <f>SUMIFS(CargaDatosJug!AE:AE,CargaDatosJug!$A:$A,CargaDatosEq!$A38,CargaDatosJug!$B:$B,CargaDatosEq!$B38,CargaDatosJug!$C:$C,CargaDatosEq!$C38,CargaDatosJug!$E:$E,CargaDatosEq!$E38,CargaDatosJug!$F:$F,CargaDatosEq!$F38,CargaDatosJug!$G:$G,CargaDatosEq!$G38)</f>
        <v>0</v>
      </c>
      <c r="AC38" s="6">
        <f>SUMIFS(CargaDatosJug!AF:AF,CargaDatosJug!$A:$A,CargaDatosEq!$A38,CargaDatosJug!$B:$B,CargaDatosEq!$B38,CargaDatosJug!$C:$C,CargaDatosEq!$C38,CargaDatosJug!$E:$E,CargaDatosEq!$E38,CargaDatosJug!$F:$F,CargaDatosEq!$F38,CargaDatosJug!$G:$G,CargaDatosEq!$G38)</f>
        <v>0</v>
      </c>
      <c r="AD38" s="58">
        <f t="shared" si="2"/>
        <v>0</v>
      </c>
      <c r="AE38" s="59" t="str">
        <f t="shared" si="3"/>
        <v/>
      </c>
      <c r="AF38" s="59" t="str">
        <f t="shared" ref="AF38" si="227">IFERROR(I39/AD38,"")</f>
        <v/>
      </c>
      <c r="AG38" s="59" t="str">
        <f t="shared" si="1"/>
        <v/>
      </c>
      <c r="AH38" s="7" t="str">
        <f t="shared" ref="AH38" si="228">IFERROR(S38/(S38+T39),"")</f>
        <v/>
      </c>
      <c r="AI38" s="7" t="str">
        <f t="shared" ref="AI38" si="229">IFERROR(T38/(T38+S39),"")</f>
        <v/>
      </c>
      <c r="AJ38" s="7" t="str">
        <f t="shared" ref="AJ38" si="230">IFERROR(U38/(U38+U39),"")</f>
        <v/>
      </c>
      <c r="AK38" s="7" t="str">
        <f t="shared" si="8"/>
        <v/>
      </c>
      <c r="AL38" s="7" t="str">
        <f t="shared" si="9"/>
        <v/>
      </c>
      <c r="AM38" s="7" t="str">
        <f t="shared" si="10"/>
        <v/>
      </c>
      <c r="AN38" s="7" t="str">
        <f t="shared" si="11"/>
        <v/>
      </c>
      <c r="AO38" s="7" t="str">
        <f t="shared" si="12"/>
        <v/>
      </c>
      <c r="AP38" s="7" t="str">
        <f t="shared" si="13"/>
        <v/>
      </c>
      <c r="AQ38" s="7" t="str">
        <f t="shared" si="14"/>
        <v/>
      </c>
      <c r="AR38" s="7" t="str">
        <f t="shared" si="15"/>
        <v/>
      </c>
    </row>
    <row r="39" spans="1:44" x14ac:dyDescent="0.2">
      <c r="A39" s="8">
        <f t="shared" ref="A39:C39" si="231">+A38</f>
        <v>0</v>
      </c>
      <c r="B39" s="9">
        <f t="shared" si="231"/>
        <v>0</v>
      </c>
      <c r="C39" s="6">
        <f t="shared" si="231"/>
        <v>0</v>
      </c>
      <c r="D39" s="6" t="str">
        <f t="shared" ref="D39" si="232">IF(D38="Local","Visitante","Local")</f>
        <v>Local</v>
      </c>
      <c r="E39" s="6">
        <f t="shared" si="208"/>
        <v>0</v>
      </c>
      <c r="F39" s="6">
        <f t="shared" ref="F39" si="233">+G38</f>
        <v>0</v>
      </c>
      <c r="G39" s="6">
        <f t="shared" ref="G39" si="234">+F38</f>
        <v>0</v>
      </c>
      <c r="H39" s="4"/>
      <c r="I39" s="4"/>
      <c r="J39" s="4"/>
      <c r="K39" s="4"/>
      <c r="L39" s="7" t="str">
        <f t="shared" si="20"/>
        <v/>
      </c>
      <c r="M39" s="4"/>
      <c r="N39" s="4"/>
      <c r="O39" s="7" t="str">
        <f t="shared" si="21"/>
        <v/>
      </c>
      <c r="P39" s="4"/>
      <c r="Q39" s="4"/>
      <c r="R39" s="7" t="str">
        <f t="shared" si="22"/>
        <v/>
      </c>
      <c r="S39" s="4"/>
      <c r="T39" s="4"/>
      <c r="U39" s="6">
        <f t="shared" si="0"/>
        <v>0</v>
      </c>
      <c r="V39" s="4"/>
      <c r="W39" s="4"/>
      <c r="X39" s="4"/>
      <c r="Y39" s="4"/>
      <c r="Z39" s="4"/>
      <c r="AA39" s="4"/>
      <c r="AB39" s="4"/>
      <c r="AC39" s="4"/>
      <c r="AD39" s="58">
        <f t="shared" si="2"/>
        <v>0</v>
      </c>
      <c r="AE39" s="59" t="str">
        <f t="shared" si="3"/>
        <v/>
      </c>
      <c r="AF39" s="59" t="str">
        <f t="shared" ref="AF39" si="235">IFERROR(I38/AD39,"")</f>
        <v/>
      </c>
      <c r="AG39" s="59" t="str">
        <f t="shared" si="1"/>
        <v/>
      </c>
      <c r="AH39" s="7" t="str">
        <f t="shared" ref="AH39" si="236">IFERROR(S39/(S39+T38),"")</f>
        <v/>
      </c>
      <c r="AI39" s="7" t="str">
        <f t="shared" ref="AI39" si="237">IFERROR(T39/(T39+S38),"")</f>
        <v/>
      </c>
      <c r="AJ39" s="7" t="str">
        <f t="shared" ref="AJ39" si="238">IFERROR(U39/(U39+U38),"")</f>
        <v/>
      </c>
      <c r="AK39" s="7" t="str">
        <f t="shared" si="8"/>
        <v/>
      </c>
      <c r="AL39" s="7" t="str">
        <f t="shared" si="9"/>
        <v/>
      </c>
      <c r="AM39" s="7" t="str">
        <f t="shared" si="10"/>
        <v/>
      </c>
      <c r="AN39" s="7" t="str">
        <f t="shared" si="11"/>
        <v/>
      </c>
      <c r="AO39" s="7" t="str">
        <f t="shared" si="12"/>
        <v/>
      </c>
      <c r="AP39" s="7" t="str">
        <f t="shared" si="13"/>
        <v/>
      </c>
      <c r="AQ39" s="7" t="str">
        <f t="shared" si="14"/>
        <v/>
      </c>
      <c r="AR39" s="7" t="str">
        <f t="shared" si="15"/>
        <v/>
      </c>
    </row>
    <row r="40" spans="1:44" x14ac:dyDescent="0.2">
      <c r="A40" s="2"/>
      <c r="B40" s="3"/>
      <c r="C40" s="4"/>
      <c r="D40" s="4"/>
      <c r="E40" s="4"/>
      <c r="F40" s="4"/>
      <c r="G40" s="4"/>
      <c r="H40" s="6">
        <f>SUMIFS(CargaDatosJug!J:J,CargaDatosJug!$A:$A,CargaDatosEq!$A40,CargaDatosJug!$B:$B,CargaDatosEq!$B40,CargaDatosJug!$C:$C,CargaDatosEq!$C40,CargaDatosJug!$E:$E,CargaDatosEq!$E40,CargaDatosJug!$F:$F,CargaDatosEq!$F40,CargaDatosJug!$G:$G,CargaDatosEq!$G40)+SUMIFS(CargaDatosJug!K:K,CargaDatosJug!$A:$A,CargaDatosEq!$A40,CargaDatosJug!$B:$B,CargaDatosEq!$B40,CargaDatosJug!$C:$C,CargaDatosEq!$C40,CargaDatosJug!$E:$E,CargaDatosEq!$E40,CargaDatosJug!$F:$F,CargaDatosEq!$F40,CargaDatosJug!$G:$G,CargaDatosEq!$G40)/60</f>
        <v>0</v>
      </c>
      <c r="I40" s="6">
        <f>SUMIFS(CargaDatosJug!L:L,CargaDatosJug!$A:$A,CargaDatosEq!$A40,CargaDatosJug!$B:$B,CargaDatosEq!$B40,CargaDatosJug!$C:$C,CargaDatosEq!$C40,CargaDatosJug!$E:$E,CargaDatosEq!$E40,CargaDatosJug!$F:$F,CargaDatosEq!$F40,CargaDatosJug!$G:$G,CargaDatosEq!$G40)</f>
        <v>0</v>
      </c>
      <c r="J40" s="6">
        <f>SUMIFS(CargaDatosJug!M:M,CargaDatosJug!$A:$A,CargaDatosEq!$A40,CargaDatosJug!$B:$B,CargaDatosEq!$B40,CargaDatosJug!$C:$C,CargaDatosEq!$C40,CargaDatosJug!$E:$E,CargaDatosEq!$E40,CargaDatosJug!$F:$F,CargaDatosEq!$F40,CargaDatosJug!$G:$G,CargaDatosEq!$G40)</f>
        <v>0</v>
      </c>
      <c r="K40" s="6">
        <f>SUMIFS(CargaDatosJug!N:N,CargaDatosJug!$A:$A,CargaDatosEq!$A40,CargaDatosJug!$B:$B,CargaDatosEq!$B40,CargaDatosJug!$C:$C,CargaDatosEq!$C40,CargaDatosJug!$E:$E,CargaDatosEq!$E40,CargaDatosJug!$F:$F,CargaDatosEq!$F40,CargaDatosJug!$G:$G,CargaDatosEq!$G40)</f>
        <v>0</v>
      </c>
      <c r="L40" s="7" t="str">
        <f t="shared" si="20"/>
        <v/>
      </c>
      <c r="M40" s="6">
        <f>SUMIFS(CargaDatosJug!P:P,CargaDatosJug!$A:$A,CargaDatosEq!$A40,CargaDatosJug!$B:$B,CargaDatosEq!$B40,CargaDatosJug!$C:$C,CargaDatosEq!$C40,CargaDatosJug!$E:$E,CargaDatosEq!$E40,CargaDatosJug!$F:$F,CargaDatosEq!$F40,CargaDatosJug!$G:$G,CargaDatosEq!$G40)</f>
        <v>0</v>
      </c>
      <c r="N40" s="6">
        <f>SUMIFS(CargaDatosJug!Q:Q,CargaDatosJug!$A:$A,CargaDatosEq!$A40,CargaDatosJug!$B:$B,CargaDatosEq!$B40,CargaDatosJug!$C:$C,CargaDatosEq!$C40,CargaDatosJug!$E:$E,CargaDatosEq!$E40,CargaDatosJug!$F:$F,CargaDatosEq!$F40,CargaDatosJug!$G:$G,CargaDatosEq!$G40)</f>
        <v>0</v>
      </c>
      <c r="O40" s="7" t="str">
        <f t="shared" si="21"/>
        <v/>
      </c>
      <c r="P40" s="6">
        <f>SUMIFS(CargaDatosJug!S:S,CargaDatosJug!$A:$A,CargaDatosEq!$A40,CargaDatosJug!$B:$B,CargaDatosEq!$B40,CargaDatosJug!$C:$C,CargaDatosEq!$C40,CargaDatosJug!$E:$E,CargaDatosEq!$E40,CargaDatosJug!$F:$F,CargaDatosEq!$F40,CargaDatosJug!$G:$G,CargaDatosEq!$G40)</f>
        <v>0</v>
      </c>
      <c r="Q40" s="6">
        <f>SUMIFS(CargaDatosJug!T:T,CargaDatosJug!$A:$A,CargaDatosEq!$A40,CargaDatosJug!$B:$B,CargaDatosEq!$B40,CargaDatosJug!$C:$C,CargaDatosEq!$C40,CargaDatosJug!$E:$E,CargaDatosEq!$E40,CargaDatosJug!$F:$F,CargaDatosEq!$F40,CargaDatosJug!$G:$G,CargaDatosEq!$G40)</f>
        <v>0</v>
      </c>
      <c r="R40" s="7" t="str">
        <f t="shared" si="22"/>
        <v/>
      </c>
      <c r="S40" s="6">
        <f>SUMIFS(CargaDatosJug!V:V,CargaDatosJug!$A:$A,CargaDatosEq!$A40,CargaDatosJug!$B:$B,CargaDatosEq!$B40,CargaDatosJug!$C:$C,CargaDatosEq!$C40,CargaDatosJug!$E:$E,CargaDatosEq!$E40,CargaDatosJug!$F:$F,CargaDatosEq!$F40,CargaDatosJug!$G:$G,CargaDatosEq!$G40)</f>
        <v>0</v>
      </c>
      <c r="T40" s="6">
        <f>SUMIFS(CargaDatosJug!W:W,CargaDatosJug!$A:$A,CargaDatosEq!$A40,CargaDatosJug!$B:$B,CargaDatosEq!$B40,CargaDatosJug!$C:$C,CargaDatosEq!$C40,CargaDatosJug!$E:$E,CargaDatosEq!$E40,CargaDatosJug!$F:$F,CargaDatosEq!$F40,CargaDatosJug!$G:$G,CargaDatosEq!$G40)</f>
        <v>0</v>
      </c>
      <c r="U40" s="6">
        <f t="shared" si="0"/>
        <v>0</v>
      </c>
      <c r="V40" s="6">
        <f>SUMIFS(CargaDatosJug!Y:Y,CargaDatosJug!$A:$A,CargaDatosEq!$A40,CargaDatosJug!$B:$B,CargaDatosEq!$B40,CargaDatosJug!$C:$C,CargaDatosEq!$C40,CargaDatosJug!$E:$E,CargaDatosEq!$E40,CargaDatosJug!$F:$F,CargaDatosEq!$F40,CargaDatosJug!$G:$G,CargaDatosEq!$G40)</f>
        <v>0</v>
      </c>
      <c r="W40" s="6">
        <f>SUMIFS(CargaDatosJug!Z:Z,CargaDatosJug!$A:$A,CargaDatosEq!$A40,CargaDatosJug!$B:$B,CargaDatosEq!$B40,CargaDatosJug!$C:$C,CargaDatosEq!$C40,CargaDatosJug!$E:$E,CargaDatosEq!$E40,CargaDatosJug!$F:$F,CargaDatosEq!$F40,CargaDatosJug!$G:$G,CargaDatosEq!$G40)</f>
        <v>0</v>
      </c>
      <c r="X40" s="6">
        <f>SUMIFS(CargaDatosJug!AA:AA,CargaDatosJug!$A:$A,CargaDatosEq!$A40,CargaDatosJug!$B:$B,CargaDatosEq!$B40,CargaDatosJug!$C:$C,CargaDatosEq!$C40,CargaDatosJug!$E:$E,CargaDatosEq!$E40,CargaDatosJug!$F:$F,CargaDatosEq!$F40,CargaDatosJug!$G:$G,CargaDatosEq!$G40)</f>
        <v>0</v>
      </c>
      <c r="Y40" s="6">
        <f>SUMIFS(CargaDatosJug!AB:AB,CargaDatosJug!$A:$A,CargaDatosEq!$A40,CargaDatosJug!$B:$B,CargaDatosEq!$B40,CargaDatosJug!$C:$C,CargaDatosEq!$C40,CargaDatosJug!$E:$E,CargaDatosEq!$E40,CargaDatosJug!$F:$F,CargaDatosEq!$F40,CargaDatosJug!$G:$G,CargaDatosEq!$G40)</f>
        <v>0</v>
      </c>
      <c r="Z40" s="6">
        <f>SUMIFS(CargaDatosJug!AC:AC,CargaDatosJug!$A:$A,CargaDatosEq!$A40,CargaDatosJug!$B:$B,CargaDatosEq!$B40,CargaDatosJug!$C:$C,CargaDatosEq!$C40,CargaDatosJug!$E:$E,CargaDatosEq!$E40,CargaDatosJug!$F:$F,CargaDatosEq!$F40,CargaDatosJug!$G:$G,CargaDatosEq!$G40)</f>
        <v>0</v>
      </c>
      <c r="AA40" s="6">
        <f>SUMIFS(CargaDatosJug!AD:AD,CargaDatosJug!$A:$A,CargaDatosEq!$A40,CargaDatosJug!$B:$B,CargaDatosEq!$B40,CargaDatosJug!$C:$C,CargaDatosEq!$C40,CargaDatosJug!$E:$E,CargaDatosEq!$E40,CargaDatosJug!$F:$F,CargaDatosEq!$F40,CargaDatosJug!$G:$G,CargaDatosEq!$G40)</f>
        <v>0</v>
      </c>
      <c r="AB40" s="6">
        <f>SUMIFS(CargaDatosJug!AE:AE,CargaDatosJug!$A:$A,CargaDatosEq!$A40,CargaDatosJug!$B:$B,CargaDatosEq!$B40,CargaDatosJug!$C:$C,CargaDatosEq!$C40,CargaDatosJug!$E:$E,CargaDatosEq!$E40,CargaDatosJug!$F:$F,CargaDatosEq!$F40,CargaDatosJug!$G:$G,CargaDatosEq!$G40)</f>
        <v>0</v>
      </c>
      <c r="AC40" s="6">
        <f>SUMIFS(CargaDatosJug!AF:AF,CargaDatosJug!$A:$A,CargaDatosEq!$A40,CargaDatosJug!$B:$B,CargaDatosEq!$B40,CargaDatosJug!$C:$C,CargaDatosEq!$C40,CargaDatosJug!$E:$E,CargaDatosEq!$E40,CargaDatosJug!$F:$F,CargaDatosEq!$F40,CargaDatosJug!$G:$G,CargaDatosEq!$G40)</f>
        <v>0</v>
      </c>
      <c r="AD40" s="58">
        <f t="shared" si="2"/>
        <v>0</v>
      </c>
      <c r="AE40" s="59" t="str">
        <f t="shared" si="3"/>
        <v/>
      </c>
      <c r="AF40" s="59" t="str">
        <f t="shared" ref="AF40" si="239">IFERROR(I41/AD40,"")</f>
        <v/>
      </c>
      <c r="AG40" s="59" t="str">
        <f t="shared" si="1"/>
        <v/>
      </c>
      <c r="AH40" s="7" t="str">
        <f t="shared" ref="AH40" si="240">IFERROR(S40/(S40+T41),"")</f>
        <v/>
      </c>
      <c r="AI40" s="7" t="str">
        <f t="shared" ref="AI40" si="241">IFERROR(T40/(T40+S41),"")</f>
        <v/>
      </c>
      <c r="AJ40" s="7" t="str">
        <f t="shared" ref="AJ40" si="242">IFERROR(U40/(U40+U41),"")</f>
        <v/>
      </c>
      <c r="AK40" s="7" t="str">
        <f t="shared" si="8"/>
        <v/>
      </c>
      <c r="AL40" s="7" t="str">
        <f t="shared" si="9"/>
        <v/>
      </c>
      <c r="AM40" s="7" t="str">
        <f t="shared" si="10"/>
        <v/>
      </c>
      <c r="AN40" s="7" t="str">
        <f t="shared" si="11"/>
        <v/>
      </c>
      <c r="AO40" s="7" t="str">
        <f t="shared" si="12"/>
        <v/>
      </c>
      <c r="AP40" s="7" t="str">
        <f t="shared" si="13"/>
        <v/>
      </c>
      <c r="AQ40" s="7" t="str">
        <f t="shared" si="14"/>
        <v/>
      </c>
      <c r="AR40" s="7" t="str">
        <f t="shared" si="15"/>
        <v/>
      </c>
    </row>
    <row r="41" spans="1:44" x14ac:dyDescent="0.2">
      <c r="A41" s="8">
        <f t="shared" ref="A41:C41" si="243">+A40</f>
        <v>0</v>
      </c>
      <c r="B41" s="9">
        <f t="shared" si="243"/>
        <v>0</v>
      </c>
      <c r="C41" s="6">
        <f t="shared" si="243"/>
        <v>0</v>
      </c>
      <c r="D41" s="6" t="str">
        <f t="shared" ref="D41" si="244">IF(D40="Local","Visitante","Local")</f>
        <v>Local</v>
      </c>
      <c r="E41" s="6">
        <f t="shared" si="208"/>
        <v>0</v>
      </c>
      <c r="F41" s="6">
        <f t="shared" ref="F41" si="245">+G40</f>
        <v>0</v>
      </c>
      <c r="G41" s="6">
        <f t="shared" ref="G41" si="246">+F40</f>
        <v>0</v>
      </c>
      <c r="H41" s="4"/>
      <c r="I41" s="4"/>
      <c r="J41" s="4"/>
      <c r="K41" s="4"/>
      <c r="L41" s="7" t="str">
        <f t="shared" si="20"/>
        <v/>
      </c>
      <c r="M41" s="4"/>
      <c r="N41" s="4"/>
      <c r="O41" s="7" t="str">
        <f t="shared" si="21"/>
        <v/>
      </c>
      <c r="P41" s="4"/>
      <c r="Q41" s="4"/>
      <c r="R41" s="7" t="str">
        <f t="shared" si="22"/>
        <v/>
      </c>
      <c r="S41" s="4"/>
      <c r="T41" s="4"/>
      <c r="U41" s="6">
        <f t="shared" si="0"/>
        <v>0</v>
      </c>
      <c r="V41" s="4"/>
      <c r="W41" s="4"/>
      <c r="X41" s="4"/>
      <c r="Y41" s="4"/>
      <c r="Z41" s="4"/>
      <c r="AA41" s="4"/>
      <c r="AB41" s="4"/>
      <c r="AC41" s="4"/>
      <c r="AD41" s="58">
        <f t="shared" si="2"/>
        <v>0</v>
      </c>
      <c r="AE41" s="59" t="str">
        <f t="shared" si="3"/>
        <v/>
      </c>
      <c r="AF41" s="59" t="str">
        <f t="shared" ref="AF41" si="247">IFERROR(I40/AD41,"")</f>
        <v/>
      </c>
      <c r="AG41" s="59" t="str">
        <f t="shared" si="1"/>
        <v/>
      </c>
      <c r="AH41" s="7" t="str">
        <f t="shared" ref="AH41" si="248">IFERROR(S41/(S41+T40),"")</f>
        <v/>
      </c>
      <c r="AI41" s="7" t="str">
        <f t="shared" ref="AI41" si="249">IFERROR(T41/(T41+S40),"")</f>
        <v/>
      </c>
      <c r="AJ41" s="7" t="str">
        <f t="shared" ref="AJ41" si="250">IFERROR(U41/(U41+U40),"")</f>
        <v/>
      </c>
      <c r="AK41" s="7" t="str">
        <f t="shared" si="8"/>
        <v/>
      </c>
      <c r="AL41" s="7" t="str">
        <f t="shared" si="9"/>
        <v/>
      </c>
      <c r="AM41" s="7" t="str">
        <f t="shared" si="10"/>
        <v/>
      </c>
      <c r="AN41" s="7" t="str">
        <f t="shared" si="11"/>
        <v/>
      </c>
      <c r="AO41" s="7" t="str">
        <f t="shared" si="12"/>
        <v/>
      </c>
      <c r="AP41" s="7" t="str">
        <f t="shared" si="13"/>
        <v/>
      </c>
      <c r="AQ41" s="7" t="str">
        <f t="shared" si="14"/>
        <v/>
      </c>
      <c r="AR41" s="7" t="str">
        <f t="shared" si="15"/>
        <v/>
      </c>
    </row>
    <row r="42" spans="1:44" x14ac:dyDescent="0.2">
      <c r="A42" s="2"/>
      <c r="B42" s="3"/>
      <c r="C42" s="4"/>
      <c r="D42" s="4"/>
      <c r="E42" s="4"/>
      <c r="F42" s="4"/>
      <c r="G42" s="4"/>
      <c r="H42" s="6">
        <f>SUMIFS(CargaDatosJug!J:J,CargaDatosJug!$A:$A,CargaDatosEq!$A42,CargaDatosJug!$B:$B,CargaDatosEq!$B42,CargaDatosJug!$C:$C,CargaDatosEq!$C42,CargaDatosJug!$E:$E,CargaDatosEq!$E42,CargaDatosJug!$F:$F,CargaDatosEq!$F42,CargaDatosJug!$G:$G,CargaDatosEq!$G42)+SUMIFS(CargaDatosJug!K:K,CargaDatosJug!$A:$A,CargaDatosEq!$A42,CargaDatosJug!$B:$B,CargaDatosEq!$B42,CargaDatosJug!$C:$C,CargaDatosEq!$C42,CargaDatosJug!$E:$E,CargaDatosEq!$E42,CargaDatosJug!$F:$F,CargaDatosEq!$F42,CargaDatosJug!$G:$G,CargaDatosEq!$G42)/60</f>
        <v>0</v>
      </c>
      <c r="I42" s="6">
        <f>SUMIFS(CargaDatosJug!L:L,CargaDatosJug!$A:$A,CargaDatosEq!$A42,CargaDatosJug!$B:$B,CargaDatosEq!$B42,CargaDatosJug!$C:$C,CargaDatosEq!$C42,CargaDatosJug!$E:$E,CargaDatosEq!$E42,CargaDatosJug!$F:$F,CargaDatosEq!$F42,CargaDatosJug!$G:$G,CargaDatosEq!$G42)</f>
        <v>0</v>
      </c>
      <c r="J42" s="6">
        <f>SUMIFS(CargaDatosJug!M:M,CargaDatosJug!$A:$A,CargaDatosEq!$A42,CargaDatosJug!$B:$B,CargaDatosEq!$B42,CargaDatosJug!$C:$C,CargaDatosEq!$C42,CargaDatosJug!$E:$E,CargaDatosEq!$E42,CargaDatosJug!$F:$F,CargaDatosEq!$F42,CargaDatosJug!$G:$G,CargaDatosEq!$G42)</f>
        <v>0</v>
      </c>
      <c r="K42" s="6">
        <f>SUMIFS(CargaDatosJug!N:N,CargaDatosJug!$A:$A,CargaDatosEq!$A42,CargaDatosJug!$B:$B,CargaDatosEq!$B42,CargaDatosJug!$C:$C,CargaDatosEq!$C42,CargaDatosJug!$E:$E,CargaDatosEq!$E42,CargaDatosJug!$F:$F,CargaDatosEq!$F42,CargaDatosJug!$G:$G,CargaDatosEq!$G42)</f>
        <v>0</v>
      </c>
      <c r="L42" s="7" t="str">
        <f t="shared" si="20"/>
        <v/>
      </c>
      <c r="M42" s="6">
        <f>SUMIFS(CargaDatosJug!P:P,CargaDatosJug!$A:$A,CargaDatosEq!$A42,CargaDatosJug!$B:$B,CargaDatosEq!$B42,CargaDatosJug!$C:$C,CargaDatosEq!$C42,CargaDatosJug!$E:$E,CargaDatosEq!$E42,CargaDatosJug!$F:$F,CargaDatosEq!$F42,CargaDatosJug!$G:$G,CargaDatosEq!$G42)</f>
        <v>0</v>
      </c>
      <c r="N42" s="6">
        <f>SUMIFS(CargaDatosJug!Q:Q,CargaDatosJug!$A:$A,CargaDatosEq!$A42,CargaDatosJug!$B:$B,CargaDatosEq!$B42,CargaDatosJug!$C:$C,CargaDatosEq!$C42,CargaDatosJug!$E:$E,CargaDatosEq!$E42,CargaDatosJug!$F:$F,CargaDatosEq!$F42,CargaDatosJug!$G:$G,CargaDatosEq!$G42)</f>
        <v>0</v>
      </c>
      <c r="O42" s="7" t="str">
        <f t="shared" si="21"/>
        <v/>
      </c>
      <c r="P42" s="6">
        <f>SUMIFS(CargaDatosJug!S:S,CargaDatosJug!$A:$A,CargaDatosEq!$A42,CargaDatosJug!$B:$B,CargaDatosEq!$B42,CargaDatosJug!$C:$C,CargaDatosEq!$C42,CargaDatosJug!$E:$E,CargaDatosEq!$E42,CargaDatosJug!$F:$F,CargaDatosEq!$F42,CargaDatosJug!$G:$G,CargaDatosEq!$G42)</f>
        <v>0</v>
      </c>
      <c r="Q42" s="6">
        <f>SUMIFS(CargaDatosJug!T:T,CargaDatosJug!$A:$A,CargaDatosEq!$A42,CargaDatosJug!$B:$B,CargaDatosEq!$B42,CargaDatosJug!$C:$C,CargaDatosEq!$C42,CargaDatosJug!$E:$E,CargaDatosEq!$E42,CargaDatosJug!$F:$F,CargaDatosEq!$F42,CargaDatosJug!$G:$G,CargaDatosEq!$G42)</f>
        <v>0</v>
      </c>
      <c r="R42" s="7" t="str">
        <f t="shared" si="22"/>
        <v/>
      </c>
      <c r="S42" s="6">
        <f>SUMIFS(CargaDatosJug!V:V,CargaDatosJug!$A:$A,CargaDatosEq!$A42,CargaDatosJug!$B:$B,CargaDatosEq!$B42,CargaDatosJug!$C:$C,CargaDatosEq!$C42,CargaDatosJug!$E:$E,CargaDatosEq!$E42,CargaDatosJug!$F:$F,CargaDatosEq!$F42,CargaDatosJug!$G:$G,CargaDatosEq!$G42)</f>
        <v>0</v>
      </c>
      <c r="T42" s="6">
        <f>SUMIFS(CargaDatosJug!W:W,CargaDatosJug!$A:$A,CargaDatosEq!$A42,CargaDatosJug!$B:$B,CargaDatosEq!$B42,CargaDatosJug!$C:$C,CargaDatosEq!$C42,CargaDatosJug!$E:$E,CargaDatosEq!$E42,CargaDatosJug!$F:$F,CargaDatosEq!$F42,CargaDatosJug!$G:$G,CargaDatosEq!$G42)</f>
        <v>0</v>
      </c>
      <c r="U42" s="6">
        <f t="shared" si="0"/>
        <v>0</v>
      </c>
      <c r="V42" s="6">
        <f>SUMIFS(CargaDatosJug!Y:Y,CargaDatosJug!$A:$A,CargaDatosEq!$A42,CargaDatosJug!$B:$B,CargaDatosEq!$B42,CargaDatosJug!$C:$C,CargaDatosEq!$C42,CargaDatosJug!$E:$E,CargaDatosEq!$E42,CargaDatosJug!$F:$F,CargaDatosEq!$F42,CargaDatosJug!$G:$G,CargaDatosEq!$G42)</f>
        <v>0</v>
      </c>
      <c r="W42" s="6">
        <f>SUMIFS(CargaDatosJug!Z:Z,CargaDatosJug!$A:$A,CargaDatosEq!$A42,CargaDatosJug!$B:$B,CargaDatosEq!$B42,CargaDatosJug!$C:$C,CargaDatosEq!$C42,CargaDatosJug!$E:$E,CargaDatosEq!$E42,CargaDatosJug!$F:$F,CargaDatosEq!$F42,CargaDatosJug!$G:$G,CargaDatosEq!$G42)</f>
        <v>0</v>
      </c>
      <c r="X42" s="6">
        <f>SUMIFS(CargaDatosJug!AA:AA,CargaDatosJug!$A:$A,CargaDatosEq!$A42,CargaDatosJug!$B:$B,CargaDatosEq!$B42,CargaDatosJug!$C:$C,CargaDatosEq!$C42,CargaDatosJug!$E:$E,CargaDatosEq!$E42,CargaDatosJug!$F:$F,CargaDatosEq!$F42,CargaDatosJug!$G:$G,CargaDatosEq!$G42)</f>
        <v>0</v>
      </c>
      <c r="Y42" s="6">
        <f>SUMIFS(CargaDatosJug!AB:AB,CargaDatosJug!$A:$A,CargaDatosEq!$A42,CargaDatosJug!$B:$B,CargaDatosEq!$B42,CargaDatosJug!$C:$C,CargaDatosEq!$C42,CargaDatosJug!$E:$E,CargaDatosEq!$E42,CargaDatosJug!$F:$F,CargaDatosEq!$F42,CargaDatosJug!$G:$G,CargaDatosEq!$G42)</f>
        <v>0</v>
      </c>
      <c r="Z42" s="6">
        <f>SUMIFS(CargaDatosJug!AC:AC,CargaDatosJug!$A:$A,CargaDatosEq!$A42,CargaDatosJug!$B:$B,CargaDatosEq!$B42,CargaDatosJug!$C:$C,CargaDatosEq!$C42,CargaDatosJug!$E:$E,CargaDatosEq!$E42,CargaDatosJug!$F:$F,CargaDatosEq!$F42,CargaDatosJug!$G:$G,CargaDatosEq!$G42)</f>
        <v>0</v>
      </c>
      <c r="AA42" s="6">
        <f>SUMIFS(CargaDatosJug!AD:AD,CargaDatosJug!$A:$A,CargaDatosEq!$A42,CargaDatosJug!$B:$B,CargaDatosEq!$B42,CargaDatosJug!$C:$C,CargaDatosEq!$C42,CargaDatosJug!$E:$E,CargaDatosEq!$E42,CargaDatosJug!$F:$F,CargaDatosEq!$F42,CargaDatosJug!$G:$G,CargaDatosEq!$G42)</f>
        <v>0</v>
      </c>
      <c r="AB42" s="6">
        <f>SUMIFS(CargaDatosJug!AE:AE,CargaDatosJug!$A:$A,CargaDatosEq!$A42,CargaDatosJug!$B:$B,CargaDatosEq!$B42,CargaDatosJug!$C:$C,CargaDatosEq!$C42,CargaDatosJug!$E:$E,CargaDatosEq!$E42,CargaDatosJug!$F:$F,CargaDatosEq!$F42,CargaDatosJug!$G:$G,CargaDatosEq!$G42)</f>
        <v>0</v>
      </c>
      <c r="AC42" s="6">
        <f>SUMIFS(CargaDatosJug!AF:AF,CargaDatosJug!$A:$A,CargaDatosEq!$A42,CargaDatosJug!$B:$B,CargaDatosEq!$B42,CargaDatosJug!$C:$C,CargaDatosEq!$C42,CargaDatosJug!$E:$E,CargaDatosEq!$E42,CargaDatosJug!$F:$F,CargaDatosEq!$F42,CargaDatosJug!$G:$G,CargaDatosEq!$G42)</f>
        <v>0</v>
      </c>
      <c r="AD42" s="58">
        <f t="shared" si="2"/>
        <v>0</v>
      </c>
      <c r="AE42" s="59" t="str">
        <f t="shared" si="3"/>
        <v/>
      </c>
      <c r="AF42" s="59" t="str">
        <f t="shared" ref="AF42" si="251">IFERROR(I43/AD42,"")</f>
        <v/>
      </c>
      <c r="AG42" s="59" t="str">
        <f t="shared" si="1"/>
        <v/>
      </c>
      <c r="AH42" s="7" t="str">
        <f t="shared" ref="AH42" si="252">IFERROR(S42/(S42+T43),"")</f>
        <v/>
      </c>
      <c r="AI42" s="7" t="str">
        <f t="shared" ref="AI42" si="253">IFERROR(T42/(T42+S43),"")</f>
        <v/>
      </c>
      <c r="AJ42" s="7" t="str">
        <f t="shared" ref="AJ42" si="254">IFERROR(U42/(U42+U43),"")</f>
        <v/>
      </c>
      <c r="AK42" s="7" t="str">
        <f t="shared" si="8"/>
        <v/>
      </c>
      <c r="AL42" s="7" t="str">
        <f t="shared" si="9"/>
        <v/>
      </c>
      <c r="AM42" s="7" t="str">
        <f t="shared" si="10"/>
        <v/>
      </c>
      <c r="AN42" s="7" t="str">
        <f t="shared" si="11"/>
        <v/>
      </c>
      <c r="AO42" s="7" t="str">
        <f t="shared" si="12"/>
        <v/>
      </c>
      <c r="AP42" s="7" t="str">
        <f t="shared" si="13"/>
        <v/>
      </c>
      <c r="AQ42" s="7" t="str">
        <f t="shared" si="14"/>
        <v/>
      </c>
      <c r="AR42" s="7" t="str">
        <f t="shared" si="15"/>
        <v/>
      </c>
    </row>
    <row r="43" spans="1:44" x14ac:dyDescent="0.2">
      <c r="A43" s="8">
        <f t="shared" ref="A43:C43" si="255">+A42</f>
        <v>0</v>
      </c>
      <c r="B43" s="9">
        <f t="shared" si="255"/>
        <v>0</v>
      </c>
      <c r="C43" s="6">
        <f t="shared" si="255"/>
        <v>0</v>
      </c>
      <c r="D43" s="6" t="str">
        <f t="shared" ref="D43" si="256">IF(D42="Local","Visitante","Local")</f>
        <v>Local</v>
      </c>
      <c r="E43" s="6">
        <f t="shared" si="208"/>
        <v>0</v>
      </c>
      <c r="F43" s="6">
        <f t="shared" ref="F43" si="257">+G42</f>
        <v>0</v>
      </c>
      <c r="G43" s="6">
        <f t="shared" ref="G43" si="258">+F42</f>
        <v>0</v>
      </c>
      <c r="H43" s="4"/>
      <c r="I43" s="4"/>
      <c r="J43" s="4"/>
      <c r="K43" s="4"/>
      <c r="L43" s="7" t="str">
        <f t="shared" si="20"/>
        <v/>
      </c>
      <c r="M43" s="4"/>
      <c r="N43" s="4"/>
      <c r="O43" s="7" t="str">
        <f t="shared" si="21"/>
        <v/>
      </c>
      <c r="P43" s="4"/>
      <c r="Q43" s="4"/>
      <c r="R43" s="7" t="str">
        <f t="shared" si="22"/>
        <v/>
      </c>
      <c r="S43" s="4"/>
      <c r="T43" s="4"/>
      <c r="U43" s="6">
        <f t="shared" si="0"/>
        <v>0</v>
      </c>
      <c r="V43" s="4"/>
      <c r="W43" s="4"/>
      <c r="X43" s="4"/>
      <c r="Y43" s="4"/>
      <c r="Z43" s="4"/>
      <c r="AA43" s="4"/>
      <c r="AB43" s="4"/>
      <c r="AC43" s="4"/>
      <c r="AD43" s="58">
        <f t="shared" si="2"/>
        <v>0</v>
      </c>
      <c r="AE43" s="59" t="str">
        <f t="shared" si="3"/>
        <v/>
      </c>
      <c r="AF43" s="59" t="str">
        <f t="shared" ref="AF43" si="259">IFERROR(I42/AD43,"")</f>
        <v/>
      </c>
      <c r="AG43" s="59" t="str">
        <f t="shared" si="1"/>
        <v/>
      </c>
      <c r="AH43" s="7" t="str">
        <f t="shared" ref="AH43" si="260">IFERROR(S43/(S43+T42),"")</f>
        <v/>
      </c>
      <c r="AI43" s="7" t="str">
        <f t="shared" ref="AI43" si="261">IFERROR(T43/(T43+S42),"")</f>
        <v/>
      </c>
      <c r="AJ43" s="7" t="str">
        <f t="shared" ref="AJ43" si="262">IFERROR(U43/(U43+U42),"")</f>
        <v/>
      </c>
      <c r="AK43" s="7" t="str">
        <f t="shared" si="8"/>
        <v/>
      </c>
      <c r="AL43" s="7" t="str">
        <f t="shared" si="9"/>
        <v/>
      </c>
      <c r="AM43" s="7" t="str">
        <f t="shared" si="10"/>
        <v/>
      </c>
      <c r="AN43" s="7" t="str">
        <f t="shared" si="11"/>
        <v/>
      </c>
      <c r="AO43" s="7" t="str">
        <f t="shared" si="12"/>
        <v/>
      </c>
      <c r="AP43" s="7" t="str">
        <f t="shared" si="13"/>
        <v/>
      </c>
      <c r="AQ43" s="7" t="str">
        <f t="shared" si="14"/>
        <v/>
      </c>
      <c r="AR43" s="7" t="str">
        <f t="shared" si="15"/>
        <v/>
      </c>
    </row>
    <row r="44" spans="1:44" x14ac:dyDescent="0.2">
      <c r="A44" s="2"/>
      <c r="B44" s="3"/>
      <c r="C44" s="4"/>
      <c r="D44" s="4"/>
      <c r="E44" s="4"/>
      <c r="F44" s="4"/>
      <c r="G44" s="4"/>
      <c r="H44" s="6">
        <f>SUMIFS(CargaDatosJug!J:J,CargaDatosJug!$A:$A,CargaDatosEq!$A44,CargaDatosJug!$B:$B,CargaDatosEq!$B44,CargaDatosJug!$C:$C,CargaDatosEq!$C44,CargaDatosJug!$E:$E,CargaDatosEq!$E44,CargaDatosJug!$F:$F,CargaDatosEq!$F44,CargaDatosJug!$G:$G,CargaDatosEq!$G44)+SUMIFS(CargaDatosJug!K:K,CargaDatosJug!$A:$A,CargaDatosEq!$A44,CargaDatosJug!$B:$B,CargaDatosEq!$B44,CargaDatosJug!$C:$C,CargaDatosEq!$C44,CargaDatosJug!$E:$E,CargaDatosEq!$E44,CargaDatosJug!$F:$F,CargaDatosEq!$F44,CargaDatosJug!$G:$G,CargaDatosEq!$G44)/60</f>
        <v>0</v>
      </c>
      <c r="I44" s="6">
        <f>SUMIFS(CargaDatosJug!L:L,CargaDatosJug!$A:$A,CargaDatosEq!$A44,CargaDatosJug!$B:$B,CargaDatosEq!$B44,CargaDatosJug!$C:$C,CargaDatosEq!$C44,CargaDatosJug!$E:$E,CargaDatosEq!$E44,CargaDatosJug!$F:$F,CargaDatosEq!$F44,CargaDatosJug!$G:$G,CargaDatosEq!$G44)</f>
        <v>0</v>
      </c>
      <c r="J44" s="6">
        <f>SUMIFS(CargaDatosJug!M:M,CargaDatosJug!$A:$A,CargaDatosEq!$A44,CargaDatosJug!$B:$B,CargaDatosEq!$B44,CargaDatosJug!$C:$C,CargaDatosEq!$C44,CargaDatosJug!$E:$E,CargaDatosEq!$E44,CargaDatosJug!$F:$F,CargaDatosEq!$F44,CargaDatosJug!$G:$G,CargaDatosEq!$G44)</f>
        <v>0</v>
      </c>
      <c r="K44" s="6">
        <f>SUMIFS(CargaDatosJug!N:N,CargaDatosJug!$A:$A,CargaDatosEq!$A44,CargaDatosJug!$B:$B,CargaDatosEq!$B44,CargaDatosJug!$C:$C,CargaDatosEq!$C44,CargaDatosJug!$E:$E,CargaDatosEq!$E44,CargaDatosJug!$F:$F,CargaDatosEq!$F44,CargaDatosJug!$G:$G,CargaDatosEq!$G44)</f>
        <v>0</v>
      </c>
      <c r="L44" s="7" t="str">
        <f t="shared" si="20"/>
        <v/>
      </c>
      <c r="M44" s="6">
        <f>SUMIFS(CargaDatosJug!P:P,CargaDatosJug!$A:$A,CargaDatosEq!$A44,CargaDatosJug!$B:$B,CargaDatosEq!$B44,CargaDatosJug!$C:$C,CargaDatosEq!$C44,CargaDatosJug!$E:$E,CargaDatosEq!$E44,CargaDatosJug!$F:$F,CargaDatosEq!$F44,CargaDatosJug!$G:$G,CargaDatosEq!$G44)</f>
        <v>0</v>
      </c>
      <c r="N44" s="6">
        <f>SUMIFS(CargaDatosJug!Q:Q,CargaDatosJug!$A:$A,CargaDatosEq!$A44,CargaDatosJug!$B:$B,CargaDatosEq!$B44,CargaDatosJug!$C:$C,CargaDatosEq!$C44,CargaDatosJug!$E:$E,CargaDatosEq!$E44,CargaDatosJug!$F:$F,CargaDatosEq!$F44,CargaDatosJug!$G:$G,CargaDatosEq!$G44)</f>
        <v>0</v>
      </c>
      <c r="O44" s="7" t="str">
        <f t="shared" si="21"/>
        <v/>
      </c>
      <c r="P44" s="6">
        <f>SUMIFS(CargaDatosJug!S:S,CargaDatosJug!$A:$A,CargaDatosEq!$A44,CargaDatosJug!$B:$B,CargaDatosEq!$B44,CargaDatosJug!$C:$C,CargaDatosEq!$C44,CargaDatosJug!$E:$E,CargaDatosEq!$E44,CargaDatosJug!$F:$F,CargaDatosEq!$F44,CargaDatosJug!$G:$G,CargaDatosEq!$G44)</f>
        <v>0</v>
      </c>
      <c r="Q44" s="6">
        <f>SUMIFS(CargaDatosJug!T:T,CargaDatosJug!$A:$A,CargaDatosEq!$A44,CargaDatosJug!$B:$B,CargaDatosEq!$B44,CargaDatosJug!$C:$C,CargaDatosEq!$C44,CargaDatosJug!$E:$E,CargaDatosEq!$E44,CargaDatosJug!$F:$F,CargaDatosEq!$F44,CargaDatosJug!$G:$G,CargaDatosEq!$G44)</f>
        <v>0</v>
      </c>
      <c r="R44" s="7" t="str">
        <f t="shared" si="22"/>
        <v/>
      </c>
      <c r="S44" s="6">
        <f>SUMIFS(CargaDatosJug!V:V,CargaDatosJug!$A:$A,CargaDatosEq!$A44,CargaDatosJug!$B:$B,CargaDatosEq!$B44,CargaDatosJug!$C:$C,CargaDatosEq!$C44,CargaDatosJug!$E:$E,CargaDatosEq!$E44,CargaDatosJug!$F:$F,CargaDatosEq!$F44,CargaDatosJug!$G:$G,CargaDatosEq!$G44)</f>
        <v>0</v>
      </c>
      <c r="T44" s="6">
        <f>SUMIFS(CargaDatosJug!W:W,CargaDatosJug!$A:$A,CargaDatosEq!$A44,CargaDatosJug!$B:$B,CargaDatosEq!$B44,CargaDatosJug!$C:$C,CargaDatosEq!$C44,CargaDatosJug!$E:$E,CargaDatosEq!$E44,CargaDatosJug!$F:$F,CargaDatosEq!$F44,CargaDatosJug!$G:$G,CargaDatosEq!$G44)</f>
        <v>0</v>
      </c>
      <c r="U44" s="6">
        <f t="shared" si="0"/>
        <v>0</v>
      </c>
      <c r="V44" s="6">
        <f>SUMIFS(CargaDatosJug!Y:Y,CargaDatosJug!$A:$A,CargaDatosEq!$A44,CargaDatosJug!$B:$B,CargaDatosEq!$B44,CargaDatosJug!$C:$C,CargaDatosEq!$C44,CargaDatosJug!$E:$E,CargaDatosEq!$E44,CargaDatosJug!$F:$F,CargaDatosEq!$F44,CargaDatosJug!$G:$G,CargaDatosEq!$G44)</f>
        <v>0</v>
      </c>
      <c r="W44" s="6">
        <f>SUMIFS(CargaDatosJug!Z:Z,CargaDatosJug!$A:$A,CargaDatosEq!$A44,CargaDatosJug!$B:$B,CargaDatosEq!$B44,CargaDatosJug!$C:$C,CargaDatosEq!$C44,CargaDatosJug!$E:$E,CargaDatosEq!$E44,CargaDatosJug!$F:$F,CargaDatosEq!$F44,CargaDatosJug!$G:$G,CargaDatosEq!$G44)</f>
        <v>0</v>
      </c>
      <c r="X44" s="6">
        <f>SUMIFS(CargaDatosJug!AA:AA,CargaDatosJug!$A:$A,CargaDatosEq!$A44,CargaDatosJug!$B:$B,CargaDatosEq!$B44,CargaDatosJug!$C:$C,CargaDatosEq!$C44,CargaDatosJug!$E:$E,CargaDatosEq!$E44,CargaDatosJug!$F:$F,CargaDatosEq!$F44,CargaDatosJug!$G:$G,CargaDatosEq!$G44)</f>
        <v>0</v>
      </c>
      <c r="Y44" s="6">
        <f>SUMIFS(CargaDatosJug!AB:AB,CargaDatosJug!$A:$A,CargaDatosEq!$A44,CargaDatosJug!$B:$B,CargaDatosEq!$B44,CargaDatosJug!$C:$C,CargaDatosEq!$C44,CargaDatosJug!$E:$E,CargaDatosEq!$E44,CargaDatosJug!$F:$F,CargaDatosEq!$F44,CargaDatosJug!$G:$G,CargaDatosEq!$G44)</f>
        <v>0</v>
      </c>
      <c r="Z44" s="6">
        <f>SUMIFS(CargaDatosJug!AC:AC,CargaDatosJug!$A:$A,CargaDatosEq!$A44,CargaDatosJug!$B:$B,CargaDatosEq!$B44,CargaDatosJug!$C:$C,CargaDatosEq!$C44,CargaDatosJug!$E:$E,CargaDatosEq!$E44,CargaDatosJug!$F:$F,CargaDatosEq!$F44,CargaDatosJug!$G:$G,CargaDatosEq!$G44)</f>
        <v>0</v>
      </c>
      <c r="AA44" s="6">
        <f>SUMIFS(CargaDatosJug!AD:AD,CargaDatosJug!$A:$A,CargaDatosEq!$A44,CargaDatosJug!$B:$B,CargaDatosEq!$B44,CargaDatosJug!$C:$C,CargaDatosEq!$C44,CargaDatosJug!$E:$E,CargaDatosEq!$E44,CargaDatosJug!$F:$F,CargaDatosEq!$F44,CargaDatosJug!$G:$G,CargaDatosEq!$G44)</f>
        <v>0</v>
      </c>
      <c r="AB44" s="6">
        <f>SUMIFS(CargaDatosJug!AE:AE,CargaDatosJug!$A:$A,CargaDatosEq!$A44,CargaDatosJug!$B:$B,CargaDatosEq!$B44,CargaDatosJug!$C:$C,CargaDatosEq!$C44,CargaDatosJug!$E:$E,CargaDatosEq!$E44,CargaDatosJug!$F:$F,CargaDatosEq!$F44,CargaDatosJug!$G:$G,CargaDatosEq!$G44)</f>
        <v>0</v>
      </c>
      <c r="AC44" s="6">
        <f>SUMIFS(CargaDatosJug!AF:AF,CargaDatosJug!$A:$A,CargaDatosEq!$A44,CargaDatosJug!$B:$B,CargaDatosEq!$B44,CargaDatosJug!$C:$C,CargaDatosEq!$C44,CargaDatosJug!$E:$E,CargaDatosEq!$E44,CargaDatosJug!$F:$F,CargaDatosEq!$F44,CargaDatosJug!$G:$G,CargaDatosEq!$G44)</f>
        <v>0</v>
      </c>
      <c r="AD44" s="58">
        <f t="shared" si="2"/>
        <v>0</v>
      </c>
      <c r="AE44" s="59" t="str">
        <f t="shared" si="3"/>
        <v/>
      </c>
      <c r="AF44" s="59" t="str">
        <f t="shared" ref="AF44" si="263">IFERROR(I45/AD44,"")</f>
        <v/>
      </c>
      <c r="AG44" s="59" t="str">
        <f t="shared" si="1"/>
        <v/>
      </c>
      <c r="AH44" s="7" t="str">
        <f t="shared" ref="AH44" si="264">IFERROR(S44/(S44+T45),"")</f>
        <v/>
      </c>
      <c r="AI44" s="7" t="str">
        <f t="shared" ref="AI44" si="265">IFERROR(T44/(T44+S45),"")</f>
        <v/>
      </c>
      <c r="AJ44" s="7" t="str">
        <f t="shared" ref="AJ44" si="266">IFERROR(U44/(U44+U45),"")</f>
        <v/>
      </c>
      <c r="AK44" s="7" t="str">
        <f t="shared" si="8"/>
        <v/>
      </c>
      <c r="AL44" s="7" t="str">
        <f t="shared" si="9"/>
        <v/>
      </c>
      <c r="AM44" s="7" t="str">
        <f t="shared" si="10"/>
        <v/>
      </c>
      <c r="AN44" s="7" t="str">
        <f t="shared" si="11"/>
        <v/>
      </c>
      <c r="AO44" s="7" t="str">
        <f t="shared" si="12"/>
        <v/>
      </c>
      <c r="AP44" s="7" t="str">
        <f t="shared" si="13"/>
        <v/>
      </c>
      <c r="AQ44" s="7" t="str">
        <f t="shared" si="14"/>
        <v/>
      </c>
      <c r="AR44" s="7" t="str">
        <f t="shared" si="15"/>
        <v/>
      </c>
    </row>
    <row r="45" spans="1:44" x14ac:dyDescent="0.2">
      <c r="A45" s="8">
        <f t="shared" ref="A45:C45" si="267">+A44</f>
        <v>0</v>
      </c>
      <c r="B45" s="9">
        <f t="shared" si="267"/>
        <v>0</v>
      </c>
      <c r="C45" s="6">
        <f t="shared" si="267"/>
        <v>0</v>
      </c>
      <c r="D45" s="6" t="str">
        <f t="shared" ref="D45" si="268">IF(D44="Local","Visitante","Local")</f>
        <v>Local</v>
      </c>
      <c r="E45" s="6">
        <f t="shared" si="208"/>
        <v>0</v>
      </c>
      <c r="F45" s="6">
        <f t="shared" ref="F45" si="269">+G44</f>
        <v>0</v>
      </c>
      <c r="G45" s="6">
        <f t="shared" ref="G45" si="270">+F44</f>
        <v>0</v>
      </c>
      <c r="H45" s="4"/>
      <c r="I45" s="4"/>
      <c r="J45" s="4"/>
      <c r="K45" s="4"/>
      <c r="L45" s="7" t="str">
        <f t="shared" si="20"/>
        <v/>
      </c>
      <c r="M45" s="4"/>
      <c r="N45" s="4"/>
      <c r="O45" s="7" t="str">
        <f t="shared" si="21"/>
        <v/>
      </c>
      <c r="P45" s="4"/>
      <c r="Q45" s="4"/>
      <c r="R45" s="7" t="str">
        <f t="shared" si="22"/>
        <v/>
      </c>
      <c r="S45" s="4"/>
      <c r="T45" s="4"/>
      <c r="U45" s="6">
        <f t="shared" si="0"/>
        <v>0</v>
      </c>
      <c r="V45" s="4"/>
      <c r="W45" s="4"/>
      <c r="X45" s="4"/>
      <c r="Y45" s="4"/>
      <c r="Z45" s="4"/>
      <c r="AA45" s="4"/>
      <c r="AB45" s="4"/>
      <c r="AC45" s="4"/>
      <c r="AD45" s="58">
        <f t="shared" si="2"/>
        <v>0</v>
      </c>
      <c r="AE45" s="59" t="str">
        <f t="shared" si="3"/>
        <v/>
      </c>
      <c r="AF45" s="59" t="str">
        <f t="shared" ref="AF45" si="271">IFERROR(I44/AD45,"")</f>
        <v/>
      </c>
      <c r="AG45" s="59" t="str">
        <f t="shared" si="1"/>
        <v/>
      </c>
      <c r="AH45" s="7" t="str">
        <f t="shared" ref="AH45" si="272">IFERROR(S45/(S45+T44),"")</f>
        <v/>
      </c>
      <c r="AI45" s="7" t="str">
        <f t="shared" ref="AI45" si="273">IFERROR(T45/(T45+S44),"")</f>
        <v/>
      </c>
      <c r="AJ45" s="7" t="str">
        <f t="shared" ref="AJ45" si="274">IFERROR(U45/(U45+U44),"")</f>
        <v/>
      </c>
      <c r="AK45" s="7" t="str">
        <f t="shared" si="8"/>
        <v/>
      </c>
      <c r="AL45" s="7" t="str">
        <f t="shared" si="9"/>
        <v/>
      </c>
      <c r="AM45" s="7" t="str">
        <f t="shared" si="10"/>
        <v/>
      </c>
      <c r="AN45" s="7" t="str">
        <f t="shared" si="11"/>
        <v/>
      </c>
      <c r="AO45" s="7" t="str">
        <f t="shared" si="12"/>
        <v/>
      </c>
      <c r="AP45" s="7" t="str">
        <f t="shared" si="13"/>
        <v/>
      </c>
      <c r="AQ45" s="7" t="str">
        <f t="shared" si="14"/>
        <v/>
      </c>
      <c r="AR45" s="7" t="str">
        <f t="shared" si="15"/>
        <v/>
      </c>
    </row>
    <row r="46" spans="1:44" x14ac:dyDescent="0.2">
      <c r="A46" s="2"/>
      <c r="B46" s="3"/>
      <c r="C46" s="4"/>
      <c r="D46" s="4"/>
      <c r="E46" s="4"/>
      <c r="F46" s="4"/>
      <c r="G46" s="4"/>
      <c r="H46" s="6">
        <f>SUMIFS(CargaDatosJug!J:J,CargaDatosJug!$A:$A,CargaDatosEq!$A46,CargaDatosJug!$B:$B,CargaDatosEq!$B46,CargaDatosJug!$C:$C,CargaDatosEq!$C46,CargaDatosJug!$E:$E,CargaDatosEq!$E46,CargaDatosJug!$F:$F,CargaDatosEq!$F46,CargaDatosJug!$G:$G,CargaDatosEq!$G46)+SUMIFS(CargaDatosJug!K:K,CargaDatosJug!$A:$A,CargaDatosEq!$A46,CargaDatosJug!$B:$B,CargaDatosEq!$B46,CargaDatosJug!$C:$C,CargaDatosEq!$C46,CargaDatosJug!$E:$E,CargaDatosEq!$E46,CargaDatosJug!$F:$F,CargaDatosEq!$F46,CargaDatosJug!$G:$G,CargaDatosEq!$G46)/60</f>
        <v>0</v>
      </c>
      <c r="I46" s="6">
        <f>SUMIFS(CargaDatosJug!L:L,CargaDatosJug!$A:$A,CargaDatosEq!$A46,CargaDatosJug!$B:$B,CargaDatosEq!$B46,CargaDatosJug!$C:$C,CargaDatosEq!$C46,CargaDatosJug!$E:$E,CargaDatosEq!$E46,CargaDatosJug!$F:$F,CargaDatosEq!$F46,CargaDatosJug!$G:$G,CargaDatosEq!$G46)</f>
        <v>0</v>
      </c>
      <c r="J46" s="6">
        <f>SUMIFS(CargaDatosJug!M:M,CargaDatosJug!$A:$A,CargaDatosEq!$A46,CargaDatosJug!$B:$B,CargaDatosEq!$B46,CargaDatosJug!$C:$C,CargaDatosEq!$C46,CargaDatosJug!$E:$E,CargaDatosEq!$E46,CargaDatosJug!$F:$F,CargaDatosEq!$F46,CargaDatosJug!$G:$G,CargaDatosEq!$G46)</f>
        <v>0</v>
      </c>
      <c r="K46" s="6">
        <f>SUMIFS(CargaDatosJug!N:N,CargaDatosJug!$A:$A,CargaDatosEq!$A46,CargaDatosJug!$B:$B,CargaDatosEq!$B46,CargaDatosJug!$C:$C,CargaDatosEq!$C46,CargaDatosJug!$E:$E,CargaDatosEq!$E46,CargaDatosJug!$F:$F,CargaDatosEq!$F46,CargaDatosJug!$G:$G,CargaDatosEq!$G46)</f>
        <v>0</v>
      </c>
      <c r="L46" s="7" t="str">
        <f t="shared" si="20"/>
        <v/>
      </c>
      <c r="M46" s="6">
        <f>SUMIFS(CargaDatosJug!P:P,CargaDatosJug!$A:$A,CargaDatosEq!$A46,CargaDatosJug!$B:$B,CargaDatosEq!$B46,CargaDatosJug!$C:$C,CargaDatosEq!$C46,CargaDatosJug!$E:$E,CargaDatosEq!$E46,CargaDatosJug!$F:$F,CargaDatosEq!$F46,CargaDatosJug!$G:$G,CargaDatosEq!$G46)</f>
        <v>0</v>
      </c>
      <c r="N46" s="6">
        <f>SUMIFS(CargaDatosJug!Q:Q,CargaDatosJug!$A:$A,CargaDatosEq!$A46,CargaDatosJug!$B:$B,CargaDatosEq!$B46,CargaDatosJug!$C:$C,CargaDatosEq!$C46,CargaDatosJug!$E:$E,CargaDatosEq!$E46,CargaDatosJug!$F:$F,CargaDatosEq!$F46,CargaDatosJug!$G:$G,CargaDatosEq!$G46)</f>
        <v>0</v>
      </c>
      <c r="O46" s="7" t="str">
        <f t="shared" si="21"/>
        <v/>
      </c>
      <c r="P46" s="6">
        <f>SUMIFS(CargaDatosJug!S:S,CargaDatosJug!$A:$A,CargaDatosEq!$A46,CargaDatosJug!$B:$B,CargaDatosEq!$B46,CargaDatosJug!$C:$C,CargaDatosEq!$C46,CargaDatosJug!$E:$E,CargaDatosEq!$E46,CargaDatosJug!$F:$F,CargaDatosEq!$F46,CargaDatosJug!$G:$G,CargaDatosEq!$G46)</f>
        <v>0</v>
      </c>
      <c r="Q46" s="6">
        <f>SUMIFS(CargaDatosJug!T:T,CargaDatosJug!$A:$A,CargaDatosEq!$A46,CargaDatosJug!$B:$B,CargaDatosEq!$B46,CargaDatosJug!$C:$C,CargaDatosEq!$C46,CargaDatosJug!$E:$E,CargaDatosEq!$E46,CargaDatosJug!$F:$F,CargaDatosEq!$F46,CargaDatosJug!$G:$G,CargaDatosEq!$G46)</f>
        <v>0</v>
      </c>
      <c r="R46" s="7" t="str">
        <f t="shared" si="22"/>
        <v/>
      </c>
      <c r="S46" s="6">
        <f>SUMIFS(CargaDatosJug!V:V,CargaDatosJug!$A:$A,CargaDatosEq!$A46,CargaDatosJug!$B:$B,CargaDatosEq!$B46,CargaDatosJug!$C:$C,CargaDatosEq!$C46,CargaDatosJug!$E:$E,CargaDatosEq!$E46,CargaDatosJug!$F:$F,CargaDatosEq!$F46,CargaDatosJug!$G:$G,CargaDatosEq!$G46)</f>
        <v>0</v>
      </c>
      <c r="T46" s="6">
        <f>SUMIFS(CargaDatosJug!W:W,CargaDatosJug!$A:$A,CargaDatosEq!$A46,CargaDatosJug!$B:$B,CargaDatosEq!$B46,CargaDatosJug!$C:$C,CargaDatosEq!$C46,CargaDatosJug!$E:$E,CargaDatosEq!$E46,CargaDatosJug!$F:$F,CargaDatosEq!$F46,CargaDatosJug!$G:$G,CargaDatosEq!$G46)</f>
        <v>0</v>
      </c>
      <c r="U46" s="6">
        <f t="shared" si="0"/>
        <v>0</v>
      </c>
      <c r="V46" s="6">
        <f>SUMIFS(CargaDatosJug!Y:Y,CargaDatosJug!$A:$A,CargaDatosEq!$A46,CargaDatosJug!$B:$B,CargaDatosEq!$B46,CargaDatosJug!$C:$C,CargaDatosEq!$C46,CargaDatosJug!$E:$E,CargaDatosEq!$E46,CargaDatosJug!$F:$F,CargaDatosEq!$F46,CargaDatosJug!$G:$G,CargaDatosEq!$G46)</f>
        <v>0</v>
      </c>
      <c r="W46" s="6">
        <f>SUMIFS(CargaDatosJug!Z:Z,CargaDatosJug!$A:$A,CargaDatosEq!$A46,CargaDatosJug!$B:$B,CargaDatosEq!$B46,CargaDatosJug!$C:$C,CargaDatosEq!$C46,CargaDatosJug!$E:$E,CargaDatosEq!$E46,CargaDatosJug!$F:$F,CargaDatosEq!$F46,CargaDatosJug!$G:$G,CargaDatosEq!$G46)</f>
        <v>0</v>
      </c>
      <c r="X46" s="6">
        <f>SUMIFS(CargaDatosJug!AA:AA,CargaDatosJug!$A:$A,CargaDatosEq!$A46,CargaDatosJug!$B:$B,CargaDatosEq!$B46,CargaDatosJug!$C:$C,CargaDatosEq!$C46,CargaDatosJug!$E:$E,CargaDatosEq!$E46,CargaDatosJug!$F:$F,CargaDatosEq!$F46,CargaDatosJug!$G:$G,CargaDatosEq!$G46)</f>
        <v>0</v>
      </c>
      <c r="Y46" s="6">
        <f>SUMIFS(CargaDatosJug!AB:AB,CargaDatosJug!$A:$A,CargaDatosEq!$A46,CargaDatosJug!$B:$B,CargaDatosEq!$B46,CargaDatosJug!$C:$C,CargaDatosEq!$C46,CargaDatosJug!$E:$E,CargaDatosEq!$E46,CargaDatosJug!$F:$F,CargaDatosEq!$F46,CargaDatosJug!$G:$G,CargaDatosEq!$G46)</f>
        <v>0</v>
      </c>
      <c r="Z46" s="6">
        <f>SUMIFS(CargaDatosJug!AC:AC,CargaDatosJug!$A:$A,CargaDatosEq!$A46,CargaDatosJug!$B:$B,CargaDatosEq!$B46,CargaDatosJug!$C:$C,CargaDatosEq!$C46,CargaDatosJug!$E:$E,CargaDatosEq!$E46,CargaDatosJug!$F:$F,CargaDatosEq!$F46,CargaDatosJug!$G:$G,CargaDatosEq!$G46)</f>
        <v>0</v>
      </c>
      <c r="AA46" s="6">
        <f>SUMIFS(CargaDatosJug!AD:AD,CargaDatosJug!$A:$A,CargaDatosEq!$A46,CargaDatosJug!$B:$B,CargaDatosEq!$B46,CargaDatosJug!$C:$C,CargaDatosEq!$C46,CargaDatosJug!$E:$E,CargaDatosEq!$E46,CargaDatosJug!$F:$F,CargaDatosEq!$F46,CargaDatosJug!$G:$G,CargaDatosEq!$G46)</f>
        <v>0</v>
      </c>
      <c r="AB46" s="6">
        <f>SUMIFS(CargaDatosJug!AE:AE,CargaDatosJug!$A:$A,CargaDatosEq!$A46,CargaDatosJug!$B:$B,CargaDatosEq!$B46,CargaDatosJug!$C:$C,CargaDatosEq!$C46,CargaDatosJug!$E:$E,CargaDatosEq!$E46,CargaDatosJug!$F:$F,CargaDatosEq!$F46,CargaDatosJug!$G:$G,CargaDatosEq!$G46)</f>
        <v>0</v>
      </c>
      <c r="AC46" s="6">
        <f>SUMIFS(CargaDatosJug!AF:AF,CargaDatosJug!$A:$A,CargaDatosEq!$A46,CargaDatosJug!$B:$B,CargaDatosEq!$B46,CargaDatosJug!$C:$C,CargaDatosEq!$C46,CargaDatosJug!$E:$E,CargaDatosEq!$E46,CargaDatosJug!$F:$F,CargaDatosEq!$F46,CargaDatosJug!$G:$G,CargaDatosEq!$G46)</f>
        <v>0</v>
      </c>
      <c r="AD46" s="58">
        <f t="shared" si="2"/>
        <v>0</v>
      </c>
      <c r="AE46" s="59" t="str">
        <f t="shared" si="3"/>
        <v/>
      </c>
      <c r="AF46" s="59" t="str">
        <f t="shared" ref="AF46" si="275">IFERROR(I47/AD46,"")</f>
        <v/>
      </c>
      <c r="AG46" s="59" t="str">
        <f t="shared" si="1"/>
        <v/>
      </c>
      <c r="AH46" s="7" t="str">
        <f t="shared" ref="AH46" si="276">IFERROR(S46/(S46+T47),"")</f>
        <v/>
      </c>
      <c r="AI46" s="7" t="str">
        <f t="shared" ref="AI46" si="277">IFERROR(T46/(T46+S47),"")</f>
        <v/>
      </c>
      <c r="AJ46" s="7" t="str">
        <f t="shared" ref="AJ46" si="278">IFERROR(U46/(U46+U47),"")</f>
        <v/>
      </c>
      <c r="AK46" s="7" t="str">
        <f t="shared" si="8"/>
        <v/>
      </c>
      <c r="AL46" s="7" t="str">
        <f t="shared" si="9"/>
        <v/>
      </c>
      <c r="AM46" s="7" t="str">
        <f t="shared" si="10"/>
        <v/>
      </c>
      <c r="AN46" s="7" t="str">
        <f t="shared" si="11"/>
        <v/>
      </c>
      <c r="AO46" s="7" t="str">
        <f t="shared" si="12"/>
        <v/>
      </c>
      <c r="AP46" s="7" t="str">
        <f t="shared" si="13"/>
        <v/>
      </c>
      <c r="AQ46" s="7" t="str">
        <f t="shared" si="14"/>
        <v/>
      </c>
      <c r="AR46" s="7" t="str">
        <f t="shared" si="15"/>
        <v/>
      </c>
    </row>
    <row r="47" spans="1:44" x14ac:dyDescent="0.2">
      <c r="A47" s="8">
        <f t="shared" ref="A47:C47" si="279">+A46</f>
        <v>0</v>
      </c>
      <c r="B47" s="9">
        <f t="shared" si="279"/>
        <v>0</v>
      </c>
      <c r="C47" s="6">
        <f t="shared" si="279"/>
        <v>0</v>
      </c>
      <c r="D47" s="6" t="str">
        <f t="shared" ref="D47" si="280">IF(D46="Local","Visitante","Local")</f>
        <v>Local</v>
      </c>
      <c r="E47" s="6">
        <f t="shared" si="208"/>
        <v>0</v>
      </c>
      <c r="F47" s="6">
        <f t="shared" ref="F47" si="281">+G46</f>
        <v>0</v>
      </c>
      <c r="G47" s="6">
        <f t="shared" ref="G47" si="282">+F46</f>
        <v>0</v>
      </c>
      <c r="H47" s="4"/>
      <c r="I47" s="4"/>
      <c r="J47" s="4"/>
      <c r="K47" s="4"/>
      <c r="L47" s="7" t="str">
        <f t="shared" si="20"/>
        <v/>
      </c>
      <c r="M47" s="4"/>
      <c r="N47" s="4"/>
      <c r="O47" s="7" t="str">
        <f t="shared" si="21"/>
        <v/>
      </c>
      <c r="P47" s="4"/>
      <c r="Q47" s="4"/>
      <c r="R47" s="7" t="str">
        <f t="shared" si="22"/>
        <v/>
      </c>
      <c r="S47" s="4"/>
      <c r="T47" s="4"/>
      <c r="U47" s="6">
        <f t="shared" si="0"/>
        <v>0</v>
      </c>
      <c r="V47" s="4"/>
      <c r="W47" s="4"/>
      <c r="X47" s="4"/>
      <c r="Y47" s="4"/>
      <c r="Z47" s="4"/>
      <c r="AA47" s="4"/>
      <c r="AB47" s="4"/>
      <c r="AC47" s="4"/>
      <c r="AD47" s="58">
        <f t="shared" si="2"/>
        <v>0</v>
      </c>
      <c r="AE47" s="59" t="str">
        <f t="shared" si="3"/>
        <v/>
      </c>
      <c r="AF47" s="59" t="str">
        <f t="shared" ref="AF47" si="283">IFERROR(I46/AD47,"")</f>
        <v/>
      </c>
      <c r="AG47" s="59" t="str">
        <f t="shared" si="1"/>
        <v/>
      </c>
      <c r="AH47" s="7" t="str">
        <f t="shared" ref="AH47" si="284">IFERROR(S47/(S47+T46),"")</f>
        <v/>
      </c>
      <c r="AI47" s="7" t="str">
        <f t="shared" ref="AI47" si="285">IFERROR(T47/(T47+S46),"")</f>
        <v/>
      </c>
      <c r="AJ47" s="7" t="str">
        <f t="shared" ref="AJ47" si="286">IFERROR(U47/(U47+U46),"")</f>
        <v/>
      </c>
      <c r="AK47" s="7" t="str">
        <f t="shared" si="8"/>
        <v/>
      </c>
      <c r="AL47" s="7" t="str">
        <f t="shared" si="9"/>
        <v/>
      </c>
      <c r="AM47" s="7" t="str">
        <f t="shared" si="10"/>
        <v/>
      </c>
      <c r="AN47" s="7" t="str">
        <f t="shared" si="11"/>
        <v/>
      </c>
      <c r="AO47" s="7" t="str">
        <f t="shared" si="12"/>
        <v/>
      </c>
      <c r="AP47" s="7" t="str">
        <f t="shared" si="13"/>
        <v/>
      </c>
      <c r="AQ47" s="7" t="str">
        <f t="shared" si="14"/>
        <v/>
      </c>
      <c r="AR47" s="7" t="str">
        <f t="shared" si="15"/>
        <v/>
      </c>
    </row>
    <row r="48" spans="1:44" x14ac:dyDescent="0.2">
      <c r="A48" s="2"/>
      <c r="B48" s="3"/>
      <c r="C48" s="4"/>
      <c r="D48" s="4"/>
      <c r="E48" s="4"/>
      <c r="F48" s="4"/>
      <c r="G48" s="4"/>
      <c r="H48" s="6">
        <f>SUMIFS(CargaDatosJug!J:J,CargaDatosJug!$A:$A,CargaDatosEq!$A48,CargaDatosJug!$B:$B,CargaDatosEq!$B48,CargaDatosJug!$C:$C,CargaDatosEq!$C48,CargaDatosJug!$E:$E,CargaDatosEq!$E48,CargaDatosJug!$F:$F,CargaDatosEq!$F48,CargaDatosJug!$G:$G,CargaDatosEq!$G48)+SUMIFS(CargaDatosJug!K:K,CargaDatosJug!$A:$A,CargaDatosEq!$A48,CargaDatosJug!$B:$B,CargaDatosEq!$B48,CargaDatosJug!$C:$C,CargaDatosEq!$C48,CargaDatosJug!$E:$E,CargaDatosEq!$E48,CargaDatosJug!$F:$F,CargaDatosEq!$F48,CargaDatosJug!$G:$G,CargaDatosEq!$G48)/60</f>
        <v>0</v>
      </c>
      <c r="I48" s="6">
        <f>SUMIFS(CargaDatosJug!L:L,CargaDatosJug!$A:$A,CargaDatosEq!$A48,CargaDatosJug!$B:$B,CargaDatosEq!$B48,CargaDatosJug!$C:$C,CargaDatosEq!$C48,CargaDatosJug!$E:$E,CargaDatosEq!$E48,CargaDatosJug!$F:$F,CargaDatosEq!$F48,CargaDatosJug!$G:$G,CargaDatosEq!$G48)</f>
        <v>0</v>
      </c>
      <c r="J48" s="6">
        <f>SUMIFS(CargaDatosJug!M:M,CargaDatosJug!$A:$A,CargaDatosEq!$A48,CargaDatosJug!$B:$B,CargaDatosEq!$B48,CargaDatosJug!$C:$C,CargaDatosEq!$C48,CargaDatosJug!$E:$E,CargaDatosEq!$E48,CargaDatosJug!$F:$F,CargaDatosEq!$F48,CargaDatosJug!$G:$G,CargaDatosEq!$G48)</f>
        <v>0</v>
      </c>
      <c r="K48" s="6">
        <f>SUMIFS(CargaDatosJug!N:N,CargaDatosJug!$A:$A,CargaDatosEq!$A48,CargaDatosJug!$B:$B,CargaDatosEq!$B48,CargaDatosJug!$C:$C,CargaDatosEq!$C48,CargaDatosJug!$E:$E,CargaDatosEq!$E48,CargaDatosJug!$F:$F,CargaDatosEq!$F48,CargaDatosJug!$G:$G,CargaDatosEq!$G48)</f>
        <v>0</v>
      </c>
      <c r="L48" s="7" t="str">
        <f t="shared" si="20"/>
        <v/>
      </c>
      <c r="M48" s="6">
        <f>SUMIFS(CargaDatosJug!P:P,CargaDatosJug!$A:$A,CargaDatosEq!$A48,CargaDatosJug!$B:$B,CargaDatosEq!$B48,CargaDatosJug!$C:$C,CargaDatosEq!$C48,CargaDatosJug!$E:$E,CargaDatosEq!$E48,CargaDatosJug!$F:$F,CargaDatosEq!$F48,CargaDatosJug!$G:$G,CargaDatosEq!$G48)</f>
        <v>0</v>
      </c>
      <c r="N48" s="6">
        <f>SUMIFS(CargaDatosJug!Q:Q,CargaDatosJug!$A:$A,CargaDatosEq!$A48,CargaDatosJug!$B:$B,CargaDatosEq!$B48,CargaDatosJug!$C:$C,CargaDatosEq!$C48,CargaDatosJug!$E:$E,CargaDatosEq!$E48,CargaDatosJug!$F:$F,CargaDatosEq!$F48,CargaDatosJug!$G:$G,CargaDatosEq!$G48)</f>
        <v>0</v>
      </c>
      <c r="O48" s="7" t="str">
        <f t="shared" si="21"/>
        <v/>
      </c>
      <c r="P48" s="6">
        <f>SUMIFS(CargaDatosJug!S:S,CargaDatosJug!$A:$A,CargaDatosEq!$A48,CargaDatosJug!$B:$B,CargaDatosEq!$B48,CargaDatosJug!$C:$C,CargaDatosEq!$C48,CargaDatosJug!$E:$E,CargaDatosEq!$E48,CargaDatosJug!$F:$F,CargaDatosEq!$F48,CargaDatosJug!$G:$G,CargaDatosEq!$G48)</f>
        <v>0</v>
      </c>
      <c r="Q48" s="6">
        <f>SUMIFS(CargaDatosJug!T:T,CargaDatosJug!$A:$A,CargaDatosEq!$A48,CargaDatosJug!$B:$B,CargaDatosEq!$B48,CargaDatosJug!$C:$C,CargaDatosEq!$C48,CargaDatosJug!$E:$E,CargaDatosEq!$E48,CargaDatosJug!$F:$F,CargaDatosEq!$F48,CargaDatosJug!$G:$G,CargaDatosEq!$G48)</f>
        <v>0</v>
      </c>
      <c r="R48" s="7" t="str">
        <f t="shared" si="22"/>
        <v/>
      </c>
      <c r="S48" s="6">
        <f>SUMIFS(CargaDatosJug!V:V,CargaDatosJug!$A:$A,CargaDatosEq!$A48,CargaDatosJug!$B:$B,CargaDatosEq!$B48,CargaDatosJug!$C:$C,CargaDatosEq!$C48,CargaDatosJug!$E:$E,CargaDatosEq!$E48,CargaDatosJug!$F:$F,CargaDatosEq!$F48,CargaDatosJug!$G:$G,CargaDatosEq!$G48)</f>
        <v>0</v>
      </c>
      <c r="T48" s="6">
        <f>SUMIFS(CargaDatosJug!W:W,CargaDatosJug!$A:$A,CargaDatosEq!$A48,CargaDatosJug!$B:$B,CargaDatosEq!$B48,CargaDatosJug!$C:$C,CargaDatosEq!$C48,CargaDatosJug!$E:$E,CargaDatosEq!$E48,CargaDatosJug!$F:$F,CargaDatosEq!$F48,CargaDatosJug!$G:$G,CargaDatosEq!$G48)</f>
        <v>0</v>
      </c>
      <c r="U48" s="6">
        <f t="shared" si="0"/>
        <v>0</v>
      </c>
      <c r="V48" s="6">
        <f>SUMIFS(CargaDatosJug!Y:Y,CargaDatosJug!$A:$A,CargaDatosEq!$A48,CargaDatosJug!$B:$B,CargaDatosEq!$B48,CargaDatosJug!$C:$C,CargaDatosEq!$C48,CargaDatosJug!$E:$E,CargaDatosEq!$E48,CargaDatosJug!$F:$F,CargaDatosEq!$F48,CargaDatosJug!$G:$G,CargaDatosEq!$G48)</f>
        <v>0</v>
      </c>
      <c r="W48" s="6">
        <f>SUMIFS(CargaDatosJug!Z:Z,CargaDatosJug!$A:$A,CargaDatosEq!$A48,CargaDatosJug!$B:$B,CargaDatosEq!$B48,CargaDatosJug!$C:$C,CargaDatosEq!$C48,CargaDatosJug!$E:$E,CargaDatosEq!$E48,CargaDatosJug!$F:$F,CargaDatosEq!$F48,CargaDatosJug!$G:$G,CargaDatosEq!$G48)</f>
        <v>0</v>
      </c>
      <c r="X48" s="6">
        <f>SUMIFS(CargaDatosJug!AA:AA,CargaDatosJug!$A:$A,CargaDatosEq!$A48,CargaDatosJug!$B:$B,CargaDatosEq!$B48,CargaDatosJug!$C:$C,CargaDatosEq!$C48,CargaDatosJug!$E:$E,CargaDatosEq!$E48,CargaDatosJug!$F:$F,CargaDatosEq!$F48,CargaDatosJug!$G:$G,CargaDatosEq!$G48)</f>
        <v>0</v>
      </c>
      <c r="Y48" s="6">
        <f>SUMIFS(CargaDatosJug!AB:AB,CargaDatosJug!$A:$A,CargaDatosEq!$A48,CargaDatosJug!$B:$B,CargaDatosEq!$B48,CargaDatosJug!$C:$C,CargaDatosEq!$C48,CargaDatosJug!$E:$E,CargaDatosEq!$E48,CargaDatosJug!$F:$F,CargaDatosEq!$F48,CargaDatosJug!$G:$G,CargaDatosEq!$G48)</f>
        <v>0</v>
      </c>
      <c r="Z48" s="6">
        <f>SUMIFS(CargaDatosJug!AC:AC,CargaDatosJug!$A:$A,CargaDatosEq!$A48,CargaDatosJug!$B:$B,CargaDatosEq!$B48,CargaDatosJug!$C:$C,CargaDatosEq!$C48,CargaDatosJug!$E:$E,CargaDatosEq!$E48,CargaDatosJug!$F:$F,CargaDatosEq!$F48,CargaDatosJug!$G:$G,CargaDatosEq!$G48)</f>
        <v>0</v>
      </c>
      <c r="AA48" s="6">
        <f>SUMIFS(CargaDatosJug!AD:AD,CargaDatosJug!$A:$A,CargaDatosEq!$A48,CargaDatosJug!$B:$B,CargaDatosEq!$B48,CargaDatosJug!$C:$C,CargaDatosEq!$C48,CargaDatosJug!$E:$E,CargaDatosEq!$E48,CargaDatosJug!$F:$F,CargaDatosEq!$F48,CargaDatosJug!$G:$G,CargaDatosEq!$G48)</f>
        <v>0</v>
      </c>
      <c r="AB48" s="6">
        <f>SUMIFS(CargaDatosJug!AE:AE,CargaDatosJug!$A:$A,CargaDatosEq!$A48,CargaDatosJug!$B:$B,CargaDatosEq!$B48,CargaDatosJug!$C:$C,CargaDatosEq!$C48,CargaDatosJug!$E:$E,CargaDatosEq!$E48,CargaDatosJug!$F:$F,CargaDatosEq!$F48,CargaDatosJug!$G:$G,CargaDatosEq!$G48)</f>
        <v>0</v>
      </c>
      <c r="AC48" s="6">
        <f>SUMIFS(CargaDatosJug!AF:AF,CargaDatosJug!$A:$A,CargaDatosEq!$A48,CargaDatosJug!$B:$B,CargaDatosEq!$B48,CargaDatosJug!$C:$C,CargaDatosEq!$C48,CargaDatosJug!$E:$E,CargaDatosEq!$E48,CargaDatosJug!$F:$F,CargaDatosEq!$F48,CargaDatosJug!$G:$G,CargaDatosEq!$G48)</f>
        <v>0</v>
      </c>
      <c r="AD48" s="58">
        <f t="shared" si="2"/>
        <v>0</v>
      </c>
      <c r="AE48" s="59" t="str">
        <f t="shared" si="3"/>
        <v/>
      </c>
      <c r="AF48" s="59" t="str">
        <f t="shared" ref="AF48" si="287">IFERROR(I49/AD48,"")</f>
        <v/>
      </c>
      <c r="AG48" s="59" t="str">
        <f t="shared" si="1"/>
        <v/>
      </c>
      <c r="AH48" s="7" t="str">
        <f t="shared" ref="AH48" si="288">IFERROR(S48/(S48+T49),"")</f>
        <v/>
      </c>
      <c r="AI48" s="7" t="str">
        <f t="shared" ref="AI48" si="289">IFERROR(T48/(T48+S49),"")</f>
        <v/>
      </c>
      <c r="AJ48" s="7" t="str">
        <f t="shared" ref="AJ48" si="290">IFERROR(U48/(U48+U49),"")</f>
        <v/>
      </c>
      <c r="AK48" s="7" t="str">
        <f t="shared" si="8"/>
        <v/>
      </c>
      <c r="AL48" s="7" t="str">
        <f t="shared" si="9"/>
        <v/>
      </c>
      <c r="AM48" s="7" t="str">
        <f t="shared" si="10"/>
        <v/>
      </c>
      <c r="AN48" s="7" t="str">
        <f t="shared" si="11"/>
        <v/>
      </c>
      <c r="AO48" s="7" t="str">
        <f t="shared" si="12"/>
        <v/>
      </c>
      <c r="AP48" s="7" t="str">
        <f t="shared" si="13"/>
        <v/>
      </c>
      <c r="AQ48" s="7" t="str">
        <f t="shared" si="14"/>
        <v/>
      </c>
      <c r="AR48" s="7" t="str">
        <f t="shared" si="15"/>
        <v/>
      </c>
    </row>
    <row r="49" spans="1:44" x14ac:dyDescent="0.2">
      <c r="A49" s="8">
        <f t="shared" ref="A49:C49" si="291">+A48</f>
        <v>0</v>
      </c>
      <c r="B49" s="9">
        <f t="shared" si="291"/>
        <v>0</v>
      </c>
      <c r="C49" s="6">
        <f t="shared" si="291"/>
        <v>0</v>
      </c>
      <c r="D49" s="6" t="str">
        <f t="shared" ref="D49" si="292">IF(D48="Local","Visitante","Local")</f>
        <v>Local</v>
      </c>
      <c r="E49" s="6">
        <f t="shared" si="208"/>
        <v>0</v>
      </c>
      <c r="F49" s="6">
        <f t="shared" ref="F49" si="293">+G48</f>
        <v>0</v>
      </c>
      <c r="G49" s="6">
        <f t="shared" ref="G49" si="294">+F48</f>
        <v>0</v>
      </c>
      <c r="H49" s="4"/>
      <c r="I49" s="4"/>
      <c r="J49" s="4"/>
      <c r="K49" s="4"/>
      <c r="L49" s="7" t="str">
        <f t="shared" si="20"/>
        <v/>
      </c>
      <c r="M49" s="4"/>
      <c r="N49" s="4"/>
      <c r="O49" s="7" t="str">
        <f t="shared" si="21"/>
        <v/>
      </c>
      <c r="P49" s="4"/>
      <c r="Q49" s="4"/>
      <c r="R49" s="7" t="str">
        <f t="shared" si="22"/>
        <v/>
      </c>
      <c r="S49" s="4"/>
      <c r="T49" s="4"/>
      <c r="U49" s="6">
        <f t="shared" si="0"/>
        <v>0</v>
      </c>
      <c r="V49" s="4"/>
      <c r="W49" s="4"/>
      <c r="X49" s="4"/>
      <c r="Y49" s="4"/>
      <c r="Z49" s="4"/>
      <c r="AA49" s="4"/>
      <c r="AB49" s="4"/>
      <c r="AC49" s="4"/>
      <c r="AD49" s="58">
        <f t="shared" si="2"/>
        <v>0</v>
      </c>
      <c r="AE49" s="59" t="str">
        <f t="shared" si="3"/>
        <v/>
      </c>
      <c r="AF49" s="59" t="str">
        <f t="shared" ref="AF49" si="295">IFERROR(I48/AD49,"")</f>
        <v/>
      </c>
      <c r="AG49" s="59" t="str">
        <f t="shared" si="1"/>
        <v/>
      </c>
      <c r="AH49" s="7" t="str">
        <f t="shared" ref="AH49" si="296">IFERROR(S49/(S49+T48),"")</f>
        <v/>
      </c>
      <c r="AI49" s="7" t="str">
        <f t="shared" ref="AI49" si="297">IFERROR(T49/(T49+S48),"")</f>
        <v/>
      </c>
      <c r="AJ49" s="7" t="str">
        <f t="shared" ref="AJ49" si="298">IFERROR(U49/(U49+U48),"")</f>
        <v/>
      </c>
      <c r="AK49" s="7" t="str">
        <f t="shared" si="8"/>
        <v/>
      </c>
      <c r="AL49" s="7" t="str">
        <f t="shared" si="9"/>
        <v/>
      </c>
      <c r="AM49" s="7" t="str">
        <f t="shared" si="10"/>
        <v/>
      </c>
      <c r="AN49" s="7" t="str">
        <f t="shared" si="11"/>
        <v/>
      </c>
      <c r="AO49" s="7" t="str">
        <f t="shared" si="12"/>
        <v/>
      </c>
      <c r="AP49" s="7" t="str">
        <f t="shared" si="13"/>
        <v/>
      </c>
      <c r="AQ49" s="7" t="str">
        <f t="shared" si="14"/>
        <v/>
      </c>
      <c r="AR49" s="7" t="str">
        <f t="shared" si="15"/>
        <v/>
      </c>
    </row>
    <row r="50" spans="1:44" x14ac:dyDescent="0.2">
      <c r="A50" s="2"/>
      <c r="B50" s="3"/>
      <c r="C50" s="4"/>
      <c r="D50" s="4"/>
      <c r="E50" s="4"/>
      <c r="F50" s="4"/>
      <c r="G50" s="4"/>
      <c r="H50" s="6">
        <f>SUMIFS(CargaDatosJug!J:J,CargaDatosJug!$A:$A,CargaDatosEq!$A50,CargaDatosJug!$B:$B,CargaDatosEq!$B50,CargaDatosJug!$C:$C,CargaDatosEq!$C50,CargaDatosJug!$E:$E,CargaDatosEq!$E50,CargaDatosJug!$F:$F,CargaDatosEq!$F50,CargaDatosJug!$G:$G,CargaDatosEq!$G50)+SUMIFS(CargaDatosJug!K:K,CargaDatosJug!$A:$A,CargaDatosEq!$A50,CargaDatosJug!$B:$B,CargaDatosEq!$B50,CargaDatosJug!$C:$C,CargaDatosEq!$C50,CargaDatosJug!$E:$E,CargaDatosEq!$E50,CargaDatosJug!$F:$F,CargaDatosEq!$F50,CargaDatosJug!$G:$G,CargaDatosEq!$G50)/60</f>
        <v>0</v>
      </c>
      <c r="I50" s="6">
        <f>SUMIFS(CargaDatosJug!L:L,CargaDatosJug!$A:$A,CargaDatosEq!$A50,CargaDatosJug!$B:$B,CargaDatosEq!$B50,CargaDatosJug!$C:$C,CargaDatosEq!$C50,CargaDatosJug!$E:$E,CargaDatosEq!$E50,CargaDatosJug!$F:$F,CargaDatosEq!$F50,CargaDatosJug!$G:$G,CargaDatosEq!$G50)</f>
        <v>0</v>
      </c>
      <c r="J50" s="6">
        <f>SUMIFS(CargaDatosJug!M:M,CargaDatosJug!$A:$A,CargaDatosEq!$A50,CargaDatosJug!$B:$B,CargaDatosEq!$B50,CargaDatosJug!$C:$C,CargaDatosEq!$C50,CargaDatosJug!$E:$E,CargaDatosEq!$E50,CargaDatosJug!$F:$F,CargaDatosEq!$F50,CargaDatosJug!$G:$G,CargaDatosEq!$G50)</f>
        <v>0</v>
      </c>
      <c r="K50" s="6">
        <f>SUMIFS(CargaDatosJug!N:N,CargaDatosJug!$A:$A,CargaDatosEq!$A50,CargaDatosJug!$B:$B,CargaDatosEq!$B50,CargaDatosJug!$C:$C,CargaDatosEq!$C50,CargaDatosJug!$E:$E,CargaDatosEq!$E50,CargaDatosJug!$F:$F,CargaDatosEq!$F50,CargaDatosJug!$G:$G,CargaDatosEq!$G50)</f>
        <v>0</v>
      </c>
      <c r="L50" s="7" t="str">
        <f t="shared" si="20"/>
        <v/>
      </c>
      <c r="M50" s="6">
        <f>SUMIFS(CargaDatosJug!P:P,CargaDatosJug!$A:$A,CargaDatosEq!$A50,CargaDatosJug!$B:$B,CargaDatosEq!$B50,CargaDatosJug!$C:$C,CargaDatosEq!$C50,CargaDatosJug!$E:$E,CargaDatosEq!$E50,CargaDatosJug!$F:$F,CargaDatosEq!$F50,CargaDatosJug!$G:$G,CargaDatosEq!$G50)</f>
        <v>0</v>
      </c>
      <c r="N50" s="6">
        <f>SUMIFS(CargaDatosJug!Q:Q,CargaDatosJug!$A:$A,CargaDatosEq!$A50,CargaDatosJug!$B:$B,CargaDatosEq!$B50,CargaDatosJug!$C:$C,CargaDatosEq!$C50,CargaDatosJug!$E:$E,CargaDatosEq!$E50,CargaDatosJug!$F:$F,CargaDatosEq!$F50,CargaDatosJug!$G:$G,CargaDatosEq!$G50)</f>
        <v>0</v>
      </c>
      <c r="O50" s="7" t="str">
        <f t="shared" si="21"/>
        <v/>
      </c>
      <c r="P50" s="6">
        <f>SUMIFS(CargaDatosJug!S:S,CargaDatosJug!$A:$A,CargaDatosEq!$A50,CargaDatosJug!$B:$B,CargaDatosEq!$B50,CargaDatosJug!$C:$C,CargaDatosEq!$C50,CargaDatosJug!$E:$E,CargaDatosEq!$E50,CargaDatosJug!$F:$F,CargaDatosEq!$F50,CargaDatosJug!$G:$G,CargaDatosEq!$G50)</f>
        <v>0</v>
      </c>
      <c r="Q50" s="6">
        <f>SUMIFS(CargaDatosJug!T:T,CargaDatosJug!$A:$A,CargaDatosEq!$A50,CargaDatosJug!$B:$B,CargaDatosEq!$B50,CargaDatosJug!$C:$C,CargaDatosEq!$C50,CargaDatosJug!$E:$E,CargaDatosEq!$E50,CargaDatosJug!$F:$F,CargaDatosEq!$F50,CargaDatosJug!$G:$G,CargaDatosEq!$G50)</f>
        <v>0</v>
      </c>
      <c r="R50" s="7" t="str">
        <f t="shared" si="22"/>
        <v/>
      </c>
      <c r="S50" s="6">
        <f>SUMIFS(CargaDatosJug!V:V,CargaDatosJug!$A:$A,CargaDatosEq!$A50,CargaDatosJug!$B:$B,CargaDatosEq!$B50,CargaDatosJug!$C:$C,CargaDatosEq!$C50,CargaDatosJug!$E:$E,CargaDatosEq!$E50,CargaDatosJug!$F:$F,CargaDatosEq!$F50,CargaDatosJug!$G:$G,CargaDatosEq!$G50)</f>
        <v>0</v>
      </c>
      <c r="T50" s="6">
        <f>SUMIFS(CargaDatosJug!W:W,CargaDatosJug!$A:$A,CargaDatosEq!$A50,CargaDatosJug!$B:$B,CargaDatosEq!$B50,CargaDatosJug!$C:$C,CargaDatosEq!$C50,CargaDatosJug!$E:$E,CargaDatosEq!$E50,CargaDatosJug!$F:$F,CargaDatosEq!$F50,CargaDatosJug!$G:$G,CargaDatosEq!$G50)</f>
        <v>0</v>
      </c>
      <c r="U50" s="6">
        <f t="shared" si="0"/>
        <v>0</v>
      </c>
      <c r="V50" s="6">
        <f>SUMIFS(CargaDatosJug!Y:Y,CargaDatosJug!$A:$A,CargaDatosEq!$A50,CargaDatosJug!$B:$B,CargaDatosEq!$B50,CargaDatosJug!$C:$C,CargaDatosEq!$C50,CargaDatosJug!$E:$E,CargaDatosEq!$E50,CargaDatosJug!$F:$F,CargaDatosEq!$F50,CargaDatosJug!$G:$G,CargaDatosEq!$G50)</f>
        <v>0</v>
      </c>
      <c r="W50" s="6">
        <f>SUMIFS(CargaDatosJug!Z:Z,CargaDatosJug!$A:$A,CargaDatosEq!$A50,CargaDatosJug!$B:$B,CargaDatosEq!$B50,CargaDatosJug!$C:$C,CargaDatosEq!$C50,CargaDatosJug!$E:$E,CargaDatosEq!$E50,CargaDatosJug!$F:$F,CargaDatosEq!$F50,CargaDatosJug!$G:$G,CargaDatosEq!$G50)</f>
        <v>0</v>
      </c>
      <c r="X50" s="6">
        <f>SUMIFS(CargaDatosJug!AA:AA,CargaDatosJug!$A:$A,CargaDatosEq!$A50,CargaDatosJug!$B:$B,CargaDatosEq!$B50,CargaDatosJug!$C:$C,CargaDatosEq!$C50,CargaDatosJug!$E:$E,CargaDatosEq!$E50,CargaDatosJug!$F:$F,CargaDatosEq!$F50,CargaDatosJug!$G:$G,CargaDatosEq!$G50)</f>
        <v>0</v>
      </c>
      <c r="Y50" s="6">
        <f>SUMIFS(CargaDatosJug!AB:AB,CargaDatosJug!$A:$A,CargaDatosEq!$A50,CargaDatosJug!$B:$B,CargaDatosEq!$B50,CargaDatosJug!$C:$C,CargaDatosEq!$C50,CargaDatosJug!$E:$E,CargaDatosEq!$E50,CargaDatosJug!$F:$F,CargaDatosEq!$F50,CargaDatosJug!$G:$G,CargaDatosEq!$G50)</f>
        <v>0</v>
      </c>
      <c r="Z50" s="6">
        <f>SUMIFS(CargaDatosJug!AC:AC,CargaDatosJug!$A:$A,CargaDatosEq!$A50,CargaDatosJug!$B:$B,CargaDatosEq!$B50,CargaDatosJug!$C:$C,CargaDatosEq!$C50,CargaDatosJug!$E:$E,CargaDatosEq!$E50,CargaDatosJug!$F:$F,CargaDatosEq!$F50,CargaDatosJug!$G:$G,CargaDatosEq!$G50)</f>
        <v>0</v>
      </c>
      <c r="AA50" s="6">
        <f>SUMIFS(CargaDatosJug!AD:AD,CargaDatosJug!$A:$A,CargaDatosEq!$A50,CargaDatosJug!$B:$B,CargaDatosEq!$B50,CargaDatosJug!$C:$C,CargaDatosEq!$C50,CargaDatosJug!$E:$E,CargaDatosEq!$E50,CargaDatosJug!$F:$F,CargaDatosEq!$F50,CargaDatosJug!$G:$G,CargaDatosEq!$G50)</f>
        <v>0</v>
      </c>
      <c r="AB50" s="6">
        <f>SUMIFS(CargaDatosJug!AE:AE,CargaDatosJug!$A:$A,CargaDatosEq!$A50,CargaDatosJug!$B:$B,CargaDatosEq!$B50,CargaDatosJug!$C:$C,CargaDatosEq!$C50,CargaDatosJug!$E:$E,CargaDatosEq!$E50,CargaDatosJug!$F:$F,CargaDatosEq!$F50,CargaDatosJug!$G:$G,CargaDatosEq!$G50)</f>
        <v>0</v>
      </c>
      <c r="AC50" s="6">
        <f>SUMIFS(CargaDatosJug!AF:AF,CargaDatosJug!$A:$A,CargaDatosEq!$A50,CargaDatosJug!$B:$B,CargaDatosEq!$B50,CargaDatosJug!$C:$C,CargaDatosEq!$C50,CargaDatosJug!$E:$E,CargaDatosEq!$E50,CargaDatosJug!$F:$F,CargaDatosEq!$F50,CargaDatosJug!$G:$G,CargaDatosEq!$G50)</f>
        <v>0</v>
      </c>
      <c r="AD50" s="58">
        <f t="shared" si="2"/>
        <v>0</v>
      </c>
      <c r="AE50" s="59" t="str">
        <f t="shared" si="3"/>
        <v/>
      </c>
      <c r="AF50" s="59" t="str">
        <f t="shared" ref="AF50" si="299">IFERROR(I51/AD50,"")</f>
        <v/>
      </c>
      <c r="AG50" s="59" t="str">
        <f t="shared" si="1"/>
        <v/>
      </c>
      <c r="AH50" s="7" t="str">
        <f t="shared" ref="AH50" si="300">IFERROR(S50/(S50+T51),"")</f>
        <v/>
      </c>
      <c r="AI50" s="7" t="str">
        <f t="shared" ref="AI50" si="301">IFERROR(T50/(T50+S51),"")</f>
        <v/>
      </c>
      <c r="AJ50" s="7" t="str">
        <f t="shared" ref="AJ50" si="302">IFERROR(U50/(U50+U51),"")</f>
        <v/>
      </c>
      <c r="AK50" s="7" t="str">
        <f t="shared" si="8"/>
        <v/>
      </c>
      <c r="AL50" s="7" t="str">
        <f t="shared" si="9"/>
        <v/>
      </c>
      <c r="AM50" s="7" t="str">
        <f t="shared" si="10"/>
        <v/>
      </c>
      <c r="AN50" s="7" t="str">
        <f t="shared" si="11"/>
        <v/>
      </c>
      <c r="AO50" s="7" t="str">
        <f t="shared" si="12"/>
        <v/>
      </c>
      <c r="AP50" s="7" t="str">
        <f t="shared" si="13"/>
        <v/>
      </c>
      <c r="AQ50" s="7" t="str">
        <f t="shared" si="14"/>
        <v/>
      </c>
      <c r="AR50" s="7" t="str">
        <f t="shared" si="15"/>
        <v/>
      </c>
    </row>
    <row r="51" spans="1:44" x14ac:dyDescent="0.2">
      <c r="A51" s="8">
        <f t="shared" ref="A51:C51" si="303">+A50</f>
        <v>0</v>
      </c>
      <c r="B51" s="9">
        <f t="shared" si="303"/>
        <v>0</v>
      </c>
      <c r="C51" s="6">
        <f t="shared" si="303"/>
        <v>0</v>
      </c>
      <c r="D51" s="6" t="str">
        <f t="shared" ref="D51" si="304">IF(D50="Local","Visitante","Local")</f>
        <v>Local</v>
      </c>
      <c r="E51" s="6">
        <f t="shared" si="208"/>
        <v>0</v>
      </c>
      <c r="F51" s="6">
        <f t="shared" ref="F51" si="305">+G50</f>
        <v>0</v>
      </c>
      <c r="G51" s="6">
        <f t="shared" ref="G51" si="306">+F50</f>
        <v>0</v>
      </c>
      <c r="H51" s="4"/>
      <c r="I51" s="4"/>
      <c r="J51" s="4"/>
      <c r="K51" s="4"/>
      <c r="L51" s="7" t="str">
        <f t="shared" si="20"/>
        <v/>
      </c>
      <c r="M51" s="4"/>
      <c r="N51" s="4"/>
      <c r="O51" s="7" t="str">
        <f t="shared" si="21"/>
        <v/>
      </c>
      <c r="P51" s="4"/>
      <c r="Q51" s="4"/>
      <c r="R51" s="7" t="str">
        <f t="shared" si="22"/>
        <v/>
      </c>
      <c r="S51" s="4"/>
      <c r="T51" s="4"/>
      <c r="U51" s="6">
        <f t="shared" si="0"/>
        <v>0</v>
      </c>
      <c r="V51" s="4"/>
      <c r="W51" s="4"/>
      <c r="X51" s="4"/>
      <c r="Y51" s="4"/>
      <c r="Z51" s="4"/>
      <c r="AA51" s="4"/>
      <c r="AB51" s="4"/>
      <c r="AC51" s="4"/>
      <c r="AD51" s="58">
        <f t="shared" si="2"/>
        <v>0</v>
      </c>
      <c r="AE51" s="59" t="str">
        <f t="shared" si="3"/>
        <v/>
      </c>
      <c r="AF51" s="59" t="str">
        <f t="shared" ref="AF51" si="307">IFERROR(I50/AD51,"")</f>
        <v/>
      </c>
      <c r="AG51" s="59" t="str">
        <f t="shared" si="1"/>
        <v/>
      </c>
      <c r="AH51" s="7" t="str">
        <f t="shared" ref="AH51" si="308">IFERROR(S51/(S51+T50),"")</f>
        <v/>
      </c>
      <c r="AI51" s="7" t="str">
        <f t="shared" ref="AI51" si="309">IFERROR(T51/(T51+S50),"")</f>
        <v/>
      </c>
      <c r="AJ51" s="7" t="str">
        <f t="shared" ref="AJ51" si="310">IFERROR(U51/(U51+U50),"")</f>
        <v/>
      </c>
      <c r="AK51" s="7" t="str">
        <f t="shared" si="8"/>
        <v/>
      </c>
      <c r="AL51" s="7" t="str">
        <f t="shared" si="9"/>
        <v/>
      </c>
      <c r="AM51" s="7" t="str">
        <f t="shared" si="10"/>
        <v/>
      </c>
      <c r="AN51" s="7" t="str">
        <f t="shared" si="11"/>
        <v/>
      </c>
      <c r="AO51" s="7" t="str">
        <f t="shared" si="12"/>
        <v/>
      </c>
      <c r="AP51" s="7" t="str">
        <f t="shared" si="13"/>
        <v/>
      </c>
      <c r="AQ51" s="7" t="str">
        <f t="shared" si="14"/>
        <v/>
      </c>
      <c r="AR51" s="7" t="str">
        <f t="shared" si="15"/>
        <v/>
      </c>
    </row>
    <row r="52" spans="1:44" x14ac:dyDescent="0.2">
      <c r="A52" s="2"/>
      <c r="B52" s="3"/>
      <c r="C52" s="4"/>
      <c r="D52" s="4"/>
      <c r="E52" s="4"/>
      <c r="F52" s="4"/>
      <c r="G52" s="4"/>
      <c r="H52" s="6">
        <f>SUMIFS(CargaDatosJug!J:J,CargaDatosJug!$A:$A,CargaDatosEq!$A52,CargaDatosJug!$B:$B,CargaDatosEq!$B52,CargaDatosJug!$C:$C,CargaDatosEq!$C52,CargaDatosJug!$E:$E,CargaDatosEq!$E52,CargaDatosJug!$F:$F,CargaDatosEq!$F52,CargaDatosJug!$G:$G,CargaDatosEq!$G52)+SUMIFS(CargaDatosJug!K:K,CargaDatosJug!$A:$A,CargaDatosEq!$A52,CargaDatosJug!$B:$B,CargaDatosEq!$B52,CargaDatosJug!$C:$C,CargaDatosEq!$C52,CargaDatosJug!$E:$E,CargaDatosEq!$E52,CargaDatosJug!$F:$F,CargaDatosEq!$F52,CargaDatosJug!$G:$G,CargaDatosEq!$G52)/60</f>
        <v>0</v>
      </c>
      <c r="I52" s="6">
        <f>SUMIFS(CargaDatosJug!L:L,CargaDatosJug!$A:$A,CargaDatosEq!$A52,CargaDatosJug!$B:$B,CargaDatosEq!$B52,CargaDatosJug!$C:$C,CargaDatosEq!$C52,CargaDatosJug!$E:$E,CargaDatosEq!$E52,CargaDatosJug!$F:$F,CargaDatosEq!$F52,CargaDatosJug!$G:$G,CargaDatosEq!$G52)</f>
        <v>0</v>
      </c>
      <c r="J52" s="6">
        <f>SUMIFS(CargaDatosJug!M:M,CargaDatosJug!$A:$A,CargaDatosEq!$A52,CargaDatosJug!$B:$B,CargaDatosEq!$B52,CargaDatosJug!$C:$C,CargaDatosEq!$C52,CargaDatosJug!$E:$E,CargaDatosEq!$E52,CargaDatosJug!$F:$F,CargaDatosEq!$F52,CargaDatosJug!$G:$G,CargaDatosEq!$G52)</f>
        <v>0</v>
      </c>
      <c r="K52" s="6">
        <f>SUMIFS(CargaDatosJug!N:N,CargaDatosJug!$A:$A,CargaDatosEq!$A52,CargaDatosJug!$B:$B,CargaDatosEq!$B52,CargaDatosJug!$C:$C,CargaDatosEq!$C52,CargaDatosJug!$E:$E,CargaDatosEq!$E52,CargaDatosJug!$F:$F,CargaDatosEq!$F52,CargaDatosJug!$G:$G,CargaDatosEq!$G52)</f>
        <v>0</v>
      </c>
      <c r="L52" s="7" t="str">
        <f t="shared" si="20"/>
        <v/>
      </c>
      <c r="M52" s="6">
        <f>SUMIFS(CargaDatosJug!P:P,CargaDatosJug!$A:$A,CargaDatosEq!$A52,CargaDatosJug!$B:$B,CargaDatosEq!$B52,CargaDatosJug!$C:$C,CargaDatosEq!$C52,CargaDatosJug!$E:$E,CargaDatosEq!$E52,CargaDatosJug!$F:$F,CargaDatosEq!$F52,CargaDatosJug!$G:$G,CargaDatosEq!$G52)</f>
        <v>0</v>
      </c>
      <c r="N52" s="6">
        <f>SUMIFS(CargaDatosJug!Q:Q,CargaDatosJug!$A:$A,CargaDatosEq!$A52,CargaDatosJug!$B:$B,CargaDatosEq!$B52,CargaDatosJug!$C:$C,CargaDatosEq!$C52,CargaDatosJug!$E:$E,CargaDatosEq!$E52,CargaDatosJug!$F:$F,CargaDatosEq!$F52,CargaDatosJug!$G:$G,CargaDatosEq!$G52)</f>
        <v>0</v>
      </c>
      <c r="O52" s="7" t="str">
        <f t="shared" si="21"/>
        <v/>
      </c>
      <c r="P52" s="6">
        <f>SUMIFS(CargaDatosJug!S:S,CargaDatosJug!$A:$A,CargaDatosEq!$A52,CargaDatosJug!$B:$B,CargaDatosEq!$B52,CargaDatosJug!$C:$C,CargaDatosEq!$C52,CargaDatosJug!$E:$E,CargaDatosEq!$E52,CargaDatosJug!$F:$F,CargaDatosEq!$F52,CargaDatosJug!$G:$G,CargaDatosEq!$G52)</f>
        <v>0</v>
      </c>
      <c r="Q52" s="6">
        <f>SUMIFS(CargaDatosJug!T:T,CargaDatosJug!$A:$A,CargaDatosEq!$A52,CargaDatosJug!$B:$B,CargaDatosEq!$B52,CargaDatosJug!$C:$C,CargaDatosEq!$C52,CargaDatosJug!$E:$E,CargaDatosEq!$E52,CargaDatosJug!$F:$F,CargaDatosEq!$F52,CargaDatosJug!$G:$G,CargaDatosEq!$G52)</f>
        <v>0</v>
      </c>
      <c r="R52" s="7" t="str">
        <f t="shared" si="22"/>
        <v/>
      </c>
      <c r="S52" s="6">
        <f>SUMIFS(CargaDatosJug!V:V,CargaDatosJug!$A:$A,CargaDatosEq!$A52,CargaDatosJug!$B:$B,CargaDatosEq!$B52,CargaDatosJug!$C:$C,CargaDatosEq!$C52,CargaDatosJug!$E:$E,CargaDatosEq!$E52,CargaDatosJug!$F:$F,CargaDatosEq!$F52,CargaDatosJug!$G:$G,CargaDatosEq!$G52)</f>
        <v>0</v>
      </c>
      <c r="T52" s="6">
        <f>SUMIFS(CargaDatosJug!W:W,CargaDatosJug!$A:$A,CargaDatosEq!$A52,CargaDatosJug!$B:$B,CargaDatosEq!$B52,CargaDatosJug!$C:$C,CargaDatosEq!$C52,CargaDatosJug!$E:$E,CargaDatosEq!$E52,CargaDatosJug!$F:$F,CargaDatosEq!$F52,CargaDatosJug!$G:$G,CargaDatosEq!$G52)</f>
        <v>0</v>
      </c>
      <c r="U52" s="6">
        <f t="shared" si="0"/>
        <v>0</v>
      </c>
      <c r="V52" s="6">
        <f>SUMIFS(CargaDatosJug!Y:Y,CargaDatosJug!$A:$A,CargaDatosEq!$A52,CargaDatosJug!$B:$B,CargaDatosEq!$B52,CargaDatosJug!$C:$C,CargaDatosEq!$C52,CargaDatosJug!$E:$E,CargaDatosEq!$E52,CargaDatosJug!$F:$F,CargaDatosEq!$F52,CargaDatosJug!$G:$G,CargaDatosEq!$G52)</f>
        <v>0</v>
      </c>
      <c r="W52" s="6">
        <f>SUMIFS(CargaDatosJug!Z:Z,CargaDatosJug!$A:$A,CargaDatosEq!$A52,CargaDatosJug!$B:$B,CargaDatosEq!$B52,CargaDatosJug!$C:$C,CargaDatosEq!$C52,CargaDatosJug!$E:$E,CargaDatosEq!$E52,CargaDatosJug!$F:$F,CargaDatosEq!$F52,CargaDatosJug!$G:$G,CargaDatosEq!$G52)</f>
        <v>0</v>
      </c>
      <c r="X52" s="6">
        <f>SUMIFS(CargaDatosJug!AA:AA,CargaDatosJug!$A:$A,CargaDatosEq!$A52,CargaDatosJug!$B:$B,CargaDatosEq!$B52,CargaDatosJug!$C:$C,CargaDatosEq!$C52,CargaDatosJug!$E:$E,CargaDatosEq!$E52,CargaDatosJug!$F:$F,CargaDatosEq!$F52,CargaDatosJug!$G:$G,CargaDatosEq!$G52)</f>
        <v>0</v>
      </c>
      <c r="Y52" s="6">
        <f>SUMIFS(CargaDatosJug!AB:AB,CargaDatosJug!$A:$A,CargaDatosEq!$A52,CargaDatosJug!$B:$B,CargaDatosEq!$B52,CargaDatosJug!$C:$C,CargaDatosEq!$C52,CargaDatosJug!$E:$E,CargaDatosEq!$E52,CargaDatosJug!$F:$F,CargaDatosEq!$F52,CargaDatosJug!$G:$G,CargaDatosEq!$G52)</f>
        <v>0</v>
      </c>
      <c r="Z52" s="6">
        <f>SUMIFS(CargaDatosJug!AC:AC,CargaDatosJug!$A:$A,CargaDatosEq!$A52,CargaDatosJug!$B:$B,CargaDatosEq!$B52,CargaDatosJug!$C:$C,CargaDatosEq!$C52,CargaDatosJug!$E:$E,CargaDatosEq!$E52,CargaDatosJug!$F:$F,CargaDatosEq!$F52,CargaDatosJug!$G:$G,CargaDatosEq!$G52)</f>
        <v>0</v>
      </c>
      <c r="AA52" s="6">
        <f>SUMIFS(CargaDatosJug!AD:AD,CargaDatosJug!$A:$A,CargaDatosEq!$A52,CargaDatosJug!$B:$B,CargaDatosEq!$B52,CargaDatosJug!$C:$C,CargaDatosEq!$C52,CargaDatosJug!$E:$E,CargaDatosEq!$E52,CargaDatosJug!$F:$F,CargaDatosEq!$F52,CargaDatosJug!$G:$G,CargaDatosEq!$G52)</f>
        <v>0</v>
      </c>
      <c r="AB52" s="6">
        <f>SUMIFS(CargaDatosJug!AE:AE,CargaDatosJug!$A:$A,CargaDatosEq!$A52,CargaDatosJug!$B:$B,CargaDatosEq!$B52,CargaDatosJug!$C:$C,CargaDatosEq!$C52,CargaDatosJug!$E:$E,CargaDatosEq!$E52,CargaDatosJug!$F:$F,CargaDatosEq!$F52,CargaDatosJug!$G:$G,CargaDatosEq!$G52)</f>
        <v>0</v>
      </c>
      <c r="AC52" s="6">
        <f>SUMIFS(CargaDatosJug!AF:AF,CargaDatosJug!$A:$A,CargaDatosEq!$A52,CargaDatosJug!$B:$B,CargaDatosEq!$B52,CargaDatosJug!$C:$C,CargaDatosEq!$C52,CargaDatosJug!$E:$E,CargaDatosEq!$E52,CargaDatosJug!$F:$F,CargaDatosEq!$F52,CargaDatosJug!$G:$G,CargaDatosEq!$G52)</f>
        <v>0</v>
      </c>
      <c r="AD52" s="58">
        <f t="shared" si="2"/>
        <v>0</v>
      </c>
      <c r="AE52" s="59" t="str">
        <f t="shared" si="3"/>
        <v/>
      </c>
      <c r="AF52" s="59" t="str">
        <f t="shared" ref="AF52" si="311">IFERROR(I53/AD52,"")</f>
        <v/>
      </c>
      <c r="AG52" s="59" t="str">
        <f t="shared" si="1"/>
        <v/>
      </c>
      <c r="AH52" s="7" t="str">
        <f t="shared" ref="AH52" si="312">IFERROR(S52/(S52+T53),"")</f>
        <v/>
      </c>
      <c r="AI52" s="7" t="str">
        <f t="shared" ref="AI52" si="313">IFERROR(T52/(T52+S53),"")</f>
        <v/>
      </c>
      <c r="AJ52" s="7" t="str">
        <f t="shared" ref="AJ52" si="314">IFERROR(U52/(U52+U53),"")</f>
        <v/>
      </c>
      <c r="AK52" s="7" t="str">
        <f t="shared" si="8"/>
        <v/>
      </c>
      <c r="AL52" s="7" t="str">
        <f t="shared" si="9"/>
        <v/>
      </c>
      <c r="AM52" s="7" t="str">
        <f t="shared" si="10"/>
        <v/>
      </c>
      <c r="AN52" s="7" t="str">
        <f t="shared" si="11"/>
        <v/>
      </c>
      <c r="AO52" s="7" t="str">
        <f t="shared" si="12"/>
        <v/>
      </c>
      <c r="AP52" s="7" t="str">
        <f t="shared" si="13"/>
        <v/>
      </c>
      <c r="AQ52" s="7" t="str">
        <f t="shared" si="14"/>
        <v/>
      </c>
      <c r="AR52" s="7" t="str">
        <f t="shared" si="15"/>
        <v/>
      </c>
    </row>
    <row r="53" spans="1:44" x14ac:dyDescent="0.2">
      <c r="A53" s="8">
        <f t="shared" ref="A53:C53" si="315">+A52</f>
        <v>0</v>
      </c>
      <c r="B53" s="9">
        <f t="shared" si="315"/>
        <v>0</v>
      </c>
      <c r="C53" s="6">
        <f t="shared" si="315"/>
        <v>0</v>
      </c>
      <c r="D53" s="6" t="str">
        <f t="shared" ref="D53" si="316">IF(D52="Local","Visitante","Local")</f>
        <v>Local</v>
      </c>
      <c r="E53" s="6">
        <f t="shared" si="208"/>
        <v>0</v>
      </c>
      <c r="F53" s="6">
        <f t="shared" ref="F53" si="317">+G52</f>
        <v>0</v>
      </c>
      <c r="G53" s="6">
        <f t="shared" ref="G53" si="318">+F52</f>
        <v>0</v>
      </c>
      <c r="H53" s="4"/>
      <c r="I53" s="4"/>
      <c r="J53" s="4"/>
      <c r="K53" s="4"/>
      <c r="L53" s="7" t="str">
        <f t="shared" si="20"/>
        <v/>
      </c>
      <c r="M53" s="4"/>
      <c r="N53" s="4"/>
      <c r="O53" s="7" t="str">
        <f t="shared" si="21"/>
        <v/>
      </c>
      <c r="P53" s="4"/>
      <c r="Q53" s="4"/>
      <c r="R53" s="7" t="str">
        <f t="shared" si="22"/>
        <v/>
      </c>
      <c r="S53" s="4"/>
      <c r="T53" s="4"/>
      <c r="U53" s="6">
        <f t="shared" si="0"/>
        <v>0</v>
      </c>
      <c r="V53" s="4"/>
      <c r="W53" s="4"/>
      <c r="X53" s="4"/>
      <c r="Y53" s="4"/>
      <c r="Z53" s="4"/>
      <c r="AA53" s="4"/>
      <c r="AB53" s="4"/>
      <c r="AC53" s="4"/>
      <c r="AD53" s="58">
        <f t="shared" si="2"/>
        <v>0</v>
      </c>
      <c r="AE53" s="59" t="str">
        <f t="shared" si="3"/>
        <v/>
      </c>
      <c r="AF53" s="59" t="str">
        <f t="shared" ref="AF53" si="319">IFERROR(I52/AD53,"")</f>
        <v/>
      </c>
      <c r="AG53" s="59" t="str">
        <f t="shared" si="1"/>
        <v/>
      </c>
      <c r="AH53" s="7" t="str">
        <f t="shared" ref="AH53" si="320">IFERROR(S53/(S53+T52),"")</f>
        <v/>
      </c>
      <c r="AI53" s="7" t="str">
        <f t="shared" ref="AI53" si="321">IFERROR(T53/(T53+S52),"")</f>
        <v/>
      </c>
      <c r="AJ53" s="7" t="str">
        <f t="shared" ref="AJ53" si="322">IFERROR(U53/(U53+U52),"")</f>
        <v/>
      </c>
      <c r="AK53" s="7" t="str">
        <f t="shared" si="8"/>
        <v/>
      </c>
      <c r="AL53" s="7" t="str">
        <f t="shared" si="9"/>
        <v/>
      </c>
      <c r="AM53" s="7" t="str">
        <f t="shared" si="10"/>
        <v/>
      </c>
      <c r="AN53" s="7" t="str">
        <f t="shared" si="11"/>
        <v/>
      </c>
      <c r="AO53" s="7" t="str">
        <f t="shared" si="12"/>
        <v/>
      </c>
      <c r="AP53" s="7" t="str">
        <f t="shared" si="13"/>
        <v/>
      </c>
      <c r="AQ53" s="7" t="str">
        <f t="shared" si="14"/>
        <v/>
      </c>
      <c r="AR53" s="7" t="str">
        <f t="shared" si="15"/>
        <v/>
      </c>
    </row>
    <row r="54" spans="1:44" x14ac:dyDescent="0.2">
      <c r="A54" s="2"/>
      <c r="B54" s="3"/>
      <c r="C54" s="4"/>
      <c r="D54" s="4"/>
      <c r="E54" s="4"/>
      <c r="F54" s="4"/>
      <c r="G54" s="4"/>
      <c r="H54" s="6">
        <f>SUMIFS(CargaDatosJug!J:J,CargaDatosJug!$A:$A,CargaDatosEq!$A54,CargaDatosJug!$B:$B,CargaDatosEq!$B54,CargaDatosJug!$C:$C,CargaDatosEq!$C54,CargaDatosJug!$E:$E,CargaDatosEq!$E54,CargaDatosJug!$F:$F,CargaDatosEq!$F54,CargaDatosJug!$G:$G,CargaDatosEq!$G54)+SUMIFS(CargaDatosJug!K:K,CargaDatosJug!$A:$A,CargaDatosEq!$A54,CargaDatosJug!$B:$B,CargaDatosEq!$B54,CargaDatosJug!$C:$C,CargaDatosEq!$C54,CargaDatosJug!$E:$E,CargaDatosEq!$E54,CargaDatosJug!$F:$F,CargaDatosEq!$F54,CargaDatosJug!$G:$G,CargaDatosEq!$G54)/60</f>
        <v>0</v>
      </c>
      <c r="I54" s="6">
        <f>SUMIFS(CargaDatosJug!L:L,CargaDatosJug!$A:$A,CargaDatosEq!$A54,CargaDatosJug!$B:$B,CargaDatosEq!$B54,CargaDatosJug!$C:$C,CargaDatosEq!$C54,CargaDatosJug!$E:$E,CargaDatosEq!$E54,CargaDatosJug!$F:$F,CargaDatosEq!$F54,CargaDatosJug!$G:$G,CargaDatosEq!$G54)</f>
        <v>0</v>
      </c>
      <c r="J54" s="6">
        <f>SUMIFS(CargaDatosJug!M:M,CargaDatosJug!$A:$A,CargaDatosEq!$A54,CargaDatosJug!$B:$B,CargaDatosEq!$B54,CargaDatosJug!$C:$C,CargaDatosEq!$C54,CargaDatosJug!$E:$E,CargaDatosEq!$E54,CargaDatosJug!$F:$F,CargaDatosEq!$F54,CargaDatosJug!$G:$G,CargaDatosEq!$G54)</f>
        <v>0</v>
      </c>
      <c r="K54" s="6">
        <f>SUMIFS(CargaDatosJug!N:N,CargaDatosJug!$A:$A,CargaDatosEq!$A54,CargaDatosJug!$B:$B,CargaDatosEq!$B54,CargaDatosJug!$C:$C,CargaDatosEq!$C54,CargaDatosJug!$E:$E,CargaDatosEq!$E54,CargaDatosJug!$F:$F,CargaDatosEq!$F54,CargaDatosJug!$G:$G,CargaDatosEq!$G54)</f>
        <v>0</v>
      </c>
      <c r="L54" s="7" t="str">
        <f t="shared" si="20"/>
        <v/>
      </c>
      <c r="M54" s="6">
        <f>SUMIFS(CargaDatosJug!P:P,CargaDatosJug!$A:$A,CargaDatosEq!$A54,CargaDatosJug!$B:$B,CargaDatosEq!$B54,CargaDatosJug!$C:$C,CargaDatosEq!$C54,CargaDatosJug!$E:$E,CargaDatosEq!$E54,CargaDatosJug!$F:$F,CargaDatosEq!$F54,CargaDatosJug!$G:$G,CargaDatosEq!$G54)</f>
        <v>0</v>
      </c>
      <c r="N54" s="6">
        <f>SUMIFS(CargaDatosJug!Q:Q,CargaDatosJug!$A:$A,CargaDatosEq!$A54,CargaDatosJug!$B:$B,CargaDatosEq!$B54,CargaDatosJug!$C:$C,CargaDatosEq!$C54,CargaDatosJug!$E:$E,CargaDatosEq!$E54,CargaDatosJug!$F:$F,CargaDatosEq!$F54,CargaDatosJug!$G:$G,CargaDatosEq!$G54)</f>
        <v>0</v>
      </c>
      <c r="O54" s="7" t="str">
        <f t="shared" si="21"/>
        <v/>
      </c>
      <c r="P54" s="6">
        <f>SUMIFS(CargaDatosJug!S:S,CargaDatosJug!$A:$A,CargaDatosEq!$A54,CargaDatosJug!$B:$B,CargaDatosEq!$B54,CargaDatosJug!$C:$C,CargaDatosEq!$C54,CargaDatosJug!$E:$E,CargaDatosEq!$E54,CargaDatosJug!$F:$F,CargaDatosEq!$F54,CargaDatosJug!$G:$G,CargaDatosEq!$G54)</f>
        <v>0</v>
      </c>
      <c r="Q54" s="6">
        <f>SUMIFS(CargaDatosJug!T:T,CargaDatosJug!$A:$A,CargaDatosEq!$A54,CargaDatosJug!$B:$B,CargaDatosEq!$B54,CargaDatosJug!$C:$C,CargaDatosEq!$C54,CargaDatosJug!$E:$E,CargaDatosEq!$E54,CargaDatosJug!$F:$F,CargaDatosEq!$F54,CargaDatosJug!$G:$G,CargaDatosEq!$G54)</f>
        <v>0</v>
      </c>
      <c r="R54" s="7" t="str">
        <f t="shared" si="22"/>
        <v/>
      </c>
      <c r="S54" s="6">
        <f>SUMIFS(CargaDatosJug!V:V,CargaDatosJug!$A:$A,CargaDatosEq!$A54,CargaDatosJug!$B:$B,CargaDatosEq!$B54,CargaDatosJug!$C:$C,CargaDatosEq!$C54,CargaDatosJug!$E:$E,CargaDatosEq!$E54,CargaDatosJug!$F:$F,CargaDatosEq!$F54,CargaDatosJug!$G:$G,CargaDatosEq!$G54)</f>
        <v>0</v>
      </c>
      <c r="T54" s="6">
        <f>SUMIFS(CargaDatosJug!W:W,CargaDatosJug!$A:$A,CargaDatosEq!$A54,CargaDatosJug!$B:$B,CargaDatosEq!$B54,CargaDatosJug!$C:$C,CargaDatosEq!$C54,CargaDatosJug!$E:$E,CargaDatosEq!$E54,CargaDatosJug!$F:$F,CargaDatosEq!$F54,CargaDatosJug!$G:$G,CargaDatosEq!$G54)</f>
        <v>0</v>
      </c>
      <c r="U54" s="6">
        <f t="shared" si="0"/>
        <v>0</v>
      </c>
      <c r="V54" s="6">
        <f>SUMIFS(CargaDatosJug!Y:Y,CargaDatosJug!$A:$A,CargaDatosEq!$A54,CargaDatosJug!$B:$B,CargaDatosEq!$B54,CargaDatosJug!$C:$C,CargaDatosEq!$C54,CargaDatosJug!$E:$E,CargaDatosEq!$E54,CargaDatosJug!$F:$F,CargaDatosEq!$F54,CargaDatosJug!$G:$G,CargaDatosEq!$G54)</f>
        <v>0</v>
      </c>
      <c r="W54" s="6">
        <f>SUMIFS(CargaDatosJug!Z:Z,CargaDatosJug!$A:$A,CargaDatosEq!$A54,CargaDatosJug!$B:$B,CargaDatosEq!$B54,CargaDatosJug!$C:$C,CargaDatosEq!$C54,CargaDatosJug!$E:$E,CargaDatosEq!$E54,CargaDatosJug!$F:$F,CargaDatosEq!$F54,CargaDatosJug!$G:$G,CargaDatosEq!$G54)</f>
        <v>0</v>
      </c>
      <c r="X54" s="6">
        <f>SUMIFS(CargaDatosJug!AA:AA,CargaDatosJug!$A:$A,CargaDatosEq!$A54,CargaDatosJug!$B:$B,CargaDatosEq!$B54,CargaDatosJug!$C:$C,CargaDatosEq!$C54,CargaDatosJug!$E:$E,CargaDatosEq!$E54,CargaDatosJug!$F:$F,CargaDatosEq!$F54,CargaDatosJug!$G:$G,CargaDatosEq!$G54)</f>
        <v>0</v>
      </c>
      <c r="Y54" s="6">
        <f>SUMIFS(CargaDatosJug!AB:AB,CargaDatosJug!$A:$A,CargaDatosEq!$A54,CargaDatosJug!$B:$B,CargaDatosEq!$B54,CargaDatosJug!$C:$C,CargaDatosEq!$C54,CargaDatosJug!$E:$E,CargaDatosEq!$E54,CargaDatosJug!$F:$F,CargaDatosEq!$F54,CargaDatosJug!$G:$G,CargaDatosEq!$G54)</f>
        <v>0</v>
      </c>
      <c r="Z54" s="6">
        <f>SUMIFS(CargaDatosJug!AC:AC,CargaDatosJug!$A:$A,CargaDatosEq!$A54,CargaDatosJug!$B:$B,CargaDatosEq!$B54,CargaDatosJug!$C:$C,CargaDatosEq!$C54,CargaDatosJug!$E:$E,CargaDatosEq!$E54,CargaDatosJug!$F:$F,CargaDatosEq!$F54,CargaDatosJug!$G:$G,CargaDatosEq!$G54)</f>
        <v>0</v>
      </c>
      <c r="AA54" s="6">
        <f>SUMIFS(CargaDatosJug!AD:AD,CargaDatosJug!$A:$A,CargaDatosEq!$A54,CargaDatosJug!$B:$B,CargaDatosEq!$B54,CargaDatosJug!$C:$C,CargaDatosEq!$C54,CargaDatosJug!$E:$E,CargaDatosEq!$E54,CargaDatosJug!$F:$F,CargaDatosEq!$F54,CargaDatosJug!$G:$G,CargaDatosEq!$G54)</f>
        <v>0</v>
      </c>
      <c r="AB54" s="6">
        <f>SUMIFS(CargaDatosJug!AE:AE,CargaDatosJug!$A:$A,CargaDatosEq!$A54,CargaDatosJug!$B:$B,CargaDatosEq!$B54,CargaDatosJug!$C:$C,CargaDatosEq!$C54,CargaDatosJug!$E:$E,CargaDatosEq!$E54,CargaDatosJug!$F:$F,CargaDatosEq!$F54,CargaDatosJug!$G:$G,CargaDatosEq!$G54)</f>
        <v>0</v>
      </c>
      <c r="AC54" s="6">
        <f>SUMIFS(CargaDatosJug!AF:AF,CargaDatosJug!$A:$A,CargaDatosEq!$A54,CargaDatosJug!$B:$B,CargaDatosEq!$B54,CargaDatosJug!$C:$C,CargaDatosEq!$C54,CargaDatosJug!$E:$E,CargaDatosEq!$E54,CargaDatosJug!$F:$F,CargaDatosEq!$F54,CargaDatosJug!$G:$G,CargaDatosEq!$G54)</f>
        <v>0</v>
      </c>
      <c r="AD54" s="58">
        <f t="shared" si="2"/>
        <v>0</v>
      </c>
      <c r="AE54" s="59" t="str">
        <f t="shared" si="3"/>
        <v/>
      </c>
      <c r="AF54" s="59" t="str">
        <f t="shared" ref="AF54" si="323">IFERROR(I55/AD54,"")</f>
        <v/>
      </c>
      <c r="AG54" s="59" t="str">
        <f t="shared" si="1"/>
        <v/>
      </c>
      <c r="AH54" s="7" t="str">
        <f t="shared" ref="AH54" si="324">IFERROR(S54/(S54+T55),"")</f>
        <v/>
      </c>
      <c r="AI54" s="7" t="str">
        <f t="shared" ref="AI54" si="325">IFERROR(T54/(T54+S55),"")</f>
        <v/>
      </c>
      <c r="AJ54" s="7" t="str">
        <f t="shared" ref="AJ54" si="326">IFERROR(U54/(U54+U55),"")</f>
        <v/>
      </c>
      <c r="AK54" s="7" t="str">
        <f t="shared" si="8"/>
        <v/>
      </c>
      <c r="AL54" s="7" t="str">
        <f t="shared" si="9"/>
        <v/>
      </c>
      <c r="AM54" s="7" t="str">
        <f t="shared" si="10"/>
        <v/>
      </c>
      <c r="AN54" s="7" t="str">
        <f t="shared" si="11"/>
        <v/>
      </c>
      <c r="AO54" s="7" t="str">
        <f t="shared" si="12"/>
        <v/>
      </c>
      <c r="AP54" s="7" t="str">
        <f t="shared" si="13"/>
        <v/>
      </c>
      <c r="AQ54" s="7" t="str">
        <f t="shared" si="14"/>
        <v/>
      </c>
      <c r="AR54" s="7" t="str">
        <f t="shared" si="15"/>
        <v/>
      </c>
    </row>
    <row r="55" spans="1:44" x14ac:dyDescent="0.2">
      <c r="A55" s="8">
        <f t="shared" ref="A55:C55" si="327">+A54</f>
        <v>0</v>
      </c>
      <c r="B55" s="9">
        <f t="shared" si="327"/>
        <v>0</v>
      </c>
      <c r="C55" s="6">
        <f t="shared" si="327"/>
        <v>0</v>
      </c>
      <c r="D55" s="6" t="str">
        <f t="shared" ref="D55" si="328">IF(D54="Local","Visitante","Local")</f>
        <v>Local</v>
      </c>
      <c r="E55" s="6">
        <f t="shared" si="208"/>
        <v>0</v>
      </c>
      <c r="F55" s="6">
        <f t="shared" ref="F55" si="329">+G54</f>
        <v>0</v>
      </c>
      <c r="G55" s="6">
        <f t="shared" ref="G55" si="330">+F54</f>
        <v>0</v>
      </c>
      <c r="H55" s="4"/>
      <c r="I55" s="4"/>
      <c r="J55" s="4"/>
      <c r="K55" s="4"/>
      <c r="L55" s="7" t="str">
        <f t="shared" si="20"/>
        <v/>
      </c>
      <c r="M55" s="4"/>
      <c r="N55" s="4"/>
      <c r="O55" s="7" t="str">
        <f t="shared" si="21"/>
        <v/>
      </c>
      <c r="P55" s="4"/>
      <c r="Q55" s="4"/>
      <c r="R55" s="7" t="str">
        <f t="shared" si="22"/>
        <v/>
      </c>
      <c r="S55" s="4"/>
      <c r="T55" s="4"/>
      <c r="U55" s="6">
        <f t="shared" si="0"/>
        <v>0</v>
      </c>
      <c r="V55" s="4"/>
      <c r="W55" s="4"/>
      <c r="X55" s="4"/>
      <c r="Y55" s="4"/>
      <c r="Z55" s="4"/>
      <c r="AA55" s="4"/>
      <c r="AB55" s="4"/>
      <c r="AC55" s="4"/>
      <c r="AD55" s="58">
        <f t="shared" si="2"/>
        <v>0</v>
      </c>
      <c r="AE55" s="59" t="str">
        <f t="shared" si="3"/>
        <v/>
      </c>
      <c r="AF55" s="59" t="str">
        <f t="shared" ref="AF55" si="331">IFERROR(I54/AD55,"")</f>
        <v/>
      </c>
      <c r="AG55" s="59" t="str">
        <f t="shared" si="1"/>
        <v/>
      </c>
      <c r="AH55" s="7" t="str">
        <f t="shared" ref="AH55" si="332">IFERROR(S55/(S55+T54),"")</f>
        <v/>
      </c>
      <c r="AI55" s="7" t="str">
        <f t="shared" ref="AI55" si="333">IFERROR(T55/(T55+S54),"")</f>
        <v/>
      </c>
      <c r="AJ55" s="7" t="str">
        <f t="shared" ref="AJ55" si="334">IFERROR(U55/(U55+U54),"")</f>
        <v/>
      </c>
      <c r="AK55" s="7" t="str">
        <f t="shared" si="8"/>
        <v/>
      </c>
      <c r="AL55" s="7" t="str">
        <f t="shared" si="9"/>
        <v/>
      </c>
      <c r="AM55" s="7" t="str">
        <f t="shared" si="10"/>
        <v/>
      </c>
      <c r="AN55" s="7" t="str">
        <f t="shared" si="11"/>
        <v/>
      </c>
      <c r="AO55" s="7" t="str">
        <f t="shared" si="12"/>
        <v/>
      </c>
      <c r="AP55" s="7" t="str">
        <f t="shared" si="13"/>
        <v/>
      </c>
      <c r="AQ55" s="7" t="str">
        <f t="shared" si="14"/>
        <v/>
      </c>
      <c r="AR55" s="7" t="str">
        <f t="shared" si="15"/>
        <v/>
      </c>
    </row>
    <row r="56" spans="1:44" x14ac:dyDescent="0.2">
      <c r="A56" s="2"/>
      <c r="B56" s="3"/>
      <c r="C56" s="4"/>
      <c r="D56" s="4"/>
      <c r="E56" s="4"/>
      <c r="F56" s="4"/>
      <c r="G56" s="4"/>
      <c r="H56" s="6">
        <f>SUMIFS(CargaDatosJug!J:J,CargaDatosJug!$A:$A,CargaDatosEq!$A56,CargaDatosJug!$B:$B,CargaDatosEq!$B56,CargaDatosJug!$C:$C,CargaDatosEq!$C56,CargaDatosJug!$E:$E,CargaDatosEq!$E56,CargaDatosJug!$F:$F,CargaDatosEq!$F56,CargaDatosJug!$G:$G,CargaDatosEq!$G56)+SUMIFS(CargaDatosJug!K:K,CargaDatosJug!$A:$A,CargaDatosEq!$A56,CargaDatosJug!$B:$B,CargaDatosEq!$B56,CargaDatosJug!$C:$C,CargaDatosEq!$C56,CargaDatosJug!$E:$E,CargaDatosEq!$E56,CargaDatosJug!$F:$F,CargaDatosEq!$F56,CargaDatosJug!$G:$G,CargaDatosEq!$G56)/60</f>
        <v>0</v>
      </c>
      <c r="I56" s="6">
        <f>SUMIFS(CargaDatosJug!L:L,CargaDatosJug!$A:$A,CargaDatosEq!$A56,CargaDatosJug!$B:$B,CargaDatosEq!$B56,CargaDatosJug!$C:$C,CargaDatosEq!$C56,CargaDatosJug!$E:$E,CargaDatosEq!$E56,CargaDatosJug!$F:$F,CargaDatosEq!$F56,CargaDatosJug!$G:$G,CargaDatosEq!$G56)</f>
        <v>0</v>
      </c>
      <c r="J56" s="6">
        <f>SUMIFS(CargaDatosJug!M:M,CargaDatosJug!$A:$A,CargaDatosEq!$A56,CargaDatosJug!$B:$B,CargaDatosEq!$B56,CargaDatosJug!$C:$C,CargaDatosEq!$C56,CargaDatosJug!$E:$E,CargaDatosEq!$E56,CargaDatosJug!$F:$F,CargaDatosEq!$F56,CargaDatosJug!$G:$G,CargaDatosEq!$G56)</f>
        <v>0</v>
      </c>
      <c r="K56" s="6">
        <f>SUMIFS(CargaDatosJug!N:N,CargaDatosJug!$A:$A,CargaDatosEq!$A56,CargaDatosJug!$B:$B,CargaDatosEq!$B56,CargaDatosJug!$C:$C,CargaDatosEq!$C56,CargaDatosJug!$E:$E,CargaDatosEq!$E56,CargaDatosJug!$F:$F,CargaDatosEq!$F56,CargaDatosJug!$G:$G,CargaDatosEq!$G56)</f>
        <v>0</v>
      </c>
      <c r="L56" s="7" t="str">
        <f t="shared" si="20"/>
        <v/>
      </c>
      <c r="M56" s="6">
        <f>SUMIFS(CargaDatosJug!P:P,CargaDatosJug!$A:$A,CargaDatosEq!$A56,CargaDatosJug!$B:$B,CargaDatosEq!$B56,CargaDatosJug!$C:$C,CargaDatosEq!$C56,CargaDatosJug!$E:$E,CargaDatosEq!$E56,CargaDatosJug!$F:$F,CargaDatosEq!$F56,CargaDatosJug!$G:$G,CargaDatosEq!$G56)</f>
        <v>0</v>
      </c>
      <c r="N56" s="6">
        <f>SUMIFS(CargaDatosJug!Q:Q,CargaDatosJug!$A:$A,CargaDatosEq!$A56,CargaDatosJug!$B:$B,CargaDatosEq!$B56,CargaDatosJug!$C:$C,CargaDatosEq!$C56,CargaDatosJug!$E:$E,CargaDatosEq!$E56,CargaDatosJug!$F:$F,CargaDatosEq!$F56,CargaDatosJug!$G:$G,CargaDatosEq!$G56)</f>
        <v>0</v>
      </c>
      <c r="O56" s="7" t="str">
        <f t="shared" si="21"/>
        <v/>
      </c>
      <c r="P56" s="6">
        <f>SUMIFS(CargaDatosJug!S:S,CargaDatosJug!$A:$A,CargaDatosEq!$A56,CargaDatosJug!$B:$B,CargaDatosEq!$B56,CargaDatosJug!$C:$C,CargaDatosEq!$C56,CargaDatosJug!$E:$E,CargaDatosEq!$E56,CargaDatosJug!$F:$F,CargaDatosEq!$F56,CargaDatosJug!$G:$G,CargaDatosEq!$G56)</f>
        <v>0</v>
      </c>
      <c r="Q56" s="6">
        <f>SUMIFS(CargaDatosJug!T:T,CargaDatosJug!$A:$A,CargaDatosEq!$A56,CargaDatosJug!$B:$B,CargaDatosEq!$B56,CargaDatosJug!$C:$C,CargaDatosEq!$C56,CargaDatosJug!$E:$E,CargaDatosEq!$E56,CargaDatosJug!$F:$F,CargaDatosEq!$F56,CargaDatosJug!$G:$G,CargaDatosEq!$G56)</f>
        <v>0</v>
      </c>
      <c r="R56" s="7" t="str">
        <f t="shared" si="22"/>
        <v/>
      </c>
      <c r="S56" s="6">
        <f>SUMIFS(CargaDatosJug!V:V,CargaDatosJug!$A:$A,CargaDatosEq!$A56,CargaDatosJug!$B:$B,CargaDatosEq!$B56,CargaDatosJug!$C:$C,CargaDatosEq!$C56,CargaDatosJug!$E:$E,CargaDatosEq!$E56,CargaDatosJug!$F:$F,CargaDatosEq!$F56,CargaDatosJug!$G:$G,CargaDatosEq!$G56)</f>
        <v>0</v>
      </c>
      <c r="T56" s="6">
        <f>SUMIFS(CargaDatosJug!W:W,CargaDatosJug!$A:$A,CargaDatosEq!$A56,CargaDatosJug!$B:$B,CargaDatosEq!$B56,CargaDatosJug!$C:$C,CargaDatosEq!$C56,CargaDatosJug!$E:$E,CargaDatosEq!$E56,CargaDatosJug!$F:$F,CargaDatosEq!$F56,CargaDatosJug!$G:$G,CargaDatosEq!$G56)</f>
        <v>0</v>
      </c>
      <c r="U56" s="6">
        <f t="shared" si="0"/>
        <v>0</v>
      </c>
      <c r="V56" s="6">
        <f>SUMIFS(CargaDatosJug!Y:Y,CargaDatosJug!$A:$A,CargaDatosEq!$A56,CargaDatosJug!$B:$B,CargaDatosEq!$B56,CargaDatosJug!$C:$C,CargaDatosEq!$C56,CargaDatosJug!$E:$E,CargaDatosEq!$E56,CargaDatosJug!$F:$F,CargaDatosEq!$F56,CargaDatosJug!$G:$G,CargaDatosEq!$G56)</f>
        <v>0</v>
      </c>
      <c r="W56" s="6">
        <f>SUMIFS(CargaDatosJug!Z:Z,CargaDatosJug!$A:$A,CargaDatosEq!$A56,CargaDatosJug!$B:$B,CargaDatosEq!$B56,CargaDatosJug!$C:$C,CargaDatosEq!$C56,CargaDatosJug!$E:$E,CargaDatosEq!$E56,CargaDatosJug!$F:$F,CargaDatosEq!$F56,CargaDatosJug!$G:$G,CargaDatosEq!$G56)</f>
        <v>0</v>
      </c>
      <c r="X56" s="6">
        <f>SUMIFS(CargaDatosJug!AA:AA,CargaDatosJug!$A:$A,CargaDatosEq!$A56,CargaDatosJug!$B:$B,CargaDatosEq!$B56,CargaDatosJug!$C:$C,CargaDatosEq!$C56,CargaDatosJug!$E:$E,CargaDatosEq!$E56,CargaDatosJug!$F:$F,CargaDatosEq!$F56,CargaDatosJug!$G:$G,CargaDatosEq!$G56)</f>
        <v>0</v>
      </c>
      <c r="Y56" s="6">
        <f>SUMIFS(CargaDatosJug!AB:AB,CargaDatosJug!$A:$A,CargaDatosEq!$A56,CargaDatosJug!$B:$B,CargaDatosEq!$B56,CargaDatosJug!$C:$C,CargaDatosEq!$C56,CargaDatosJug!$E:$E,CargaDatosEq!$E56,CargaDatosJug!$F:$F,CargaDatosEq!$F56,CargaDatosJug!$G:$G,CargaDatosEq!$G56)</f>
        <v>0</v>
      </c>
      <c r="Z56" s="6">
        <f>SUMIFS(CargaDatosJug!AC:AC,CargaDatosJug!$A:$A,CargaDatosEq!$A56,CargaDatosJug!$B:$B,CargaDatosEq!$B56,CargaDatosJug!$C:$C,CargaDatosEq!$C56,CargaDatosJug!$E:$E,CargaDatosEq!$E56,CargaDatosJug!$F:$F,CargaDatosEq!$F56,CargaDatosJug!$G:$G,CargaDatosEq!$G56)</f>
        <v>0</v>
      </c>
      <c r="AA56" s="6">
        <f>SUMIFS(CargaDatosJug!AD:AD,CargaDatosJug!$A:$A,CargaDatosEq!$A56,CargaDatosJug!$B:$B,CargaDatosEq!$B56,CargaDatosJug!$C:$C,CargaDatosEq!$C56,CargaDatosJug!$E:$E,CargaDatosEq!$E56,CargaDatosJug!$F:$F,CargaDatosEq!$F56,CargaDatosJug!$G:$G,CargaDatosEq!$G56)</f>
        <v>0</v>
      </c>
      <c r="AB56" s="6">
        <f>SUMIFS(CargaDatosJug!AE:AE,CargaDatosJug!$A:$A,CargaDatosEq!$A56,CargaDatosJug!$B:$B,CargaDatosEq!$B56,CargaDatosJug!$C:$C,CargaDatosEq!$C56,CargaDatosJug!$E:$E,CargaDatosEq!$E56,CargaDatosJug!$F:$F,CargaDatosEq!$F56,CargaDatosJug!$G:$G,CargaDatosEq!$G56)</f>
        <v>0</v>
      </c>
      <c r="AC56" s="6">
        <f>SUMIFS(CargaDatosJug!AF:AF,CargaDatosJug!$A:$A,CargaDatosEq!$A56,CargaDatosJug!$B:$B,CargaDatosEq!$B56,CargaDatosJug!$C:$C,CargaDatosEq!$C56,CargaDatosJug!$E:$E,CargaDatosEq!$E56,CargaDatosJug!$F:$F,CargaDatosEq!$F56,CargaDatosJug!$G:$G,CargaDatosEq!$G56)</f>
        <v>0</v>
      </c>
      <c r="AD56" s="58">
        <f t="shared" si="2"/>
        <v>0</v>
      </c>
      <c r="AE56" s="59" t="str">
        <f t="shared" si="3"/>
        <v/>
      </c>
      <c r="AF56" s="59" t="str">
        <f t="shared" ref="AF56" si="335">IFERROR(I57/AD56,"")</f>
        <v/>
      </c>
      <c r="AG56" s="59" t="str">
        <f t="shared" si="1"/>
        <v/>
      </c>
      <c r="AH56" s="7" t="str">
        <f t="shared" ref="AH56" si="336">IFERROR(S56/(S56+T57),"")</f>
        <v/>
      </c>
      <c r="AI56" s="7" t="str">
        <f t="shared" ref="AI56" si="337">IFERROR(T56/(T56+S57),"")</f>
        <v/>
      </c>
      <c r="AJ56" s="7" t="str">
        <f t="shared" ref="AJ56" si="338">IFERROR(U56/(U56+U57),"")</f>
        <v/>
      </c>
      <c r="AK56" s="7" t="str">
        <f t="shared" si="8"/>
        <v/>
      </c>
      <c r="AL56" s="7" t="str">
        <f t="shared" si="9"/>
        <v/>
      </c>
      <c r="AM56" s="7" t="str">
        <f t="shared" si="10"/>
        <v/>
      </c>
      <c r="AN56" s="7" t="str">
        <f t="shared" si="11"/>
        <v/>
      </c>
      <c r="AO56" s="7" t="str">
        <f t="shared" si="12"/>
        <v/>
      </c>
      <c r="AP56" s="7" t="str">
        <f t="shared" si="13"/>
        <v/>
      </c>
      <c r="AQ56" s="7" t="str">
        <f t="shared" si="14"/>
        <v/>
      </c>
      <c r="AR56" s="7" t="str">
        <f t="shared" si="15"/>
        <v/>
      </c>
    </row>
    <row r="57" spans="1:44" x14ac:dyDescent="0.2">
      <c r="A57" s="8">
        <f t="shared" ref="A57:C57" si="339">+A56</f>
        <v>0</v>
      </c>
      <c r="B57" s="9">
        <f t="shared" si="339"/>
        <v>0</v>
      </c>
      <c r="C57" s="6">
        <f t="shared" si="339"/>
        <v>0</v>
      </c>
      <c r="D57" s="6" t="str">
        <f t="shared" ref="D57" si="340">IF(D56="Local","Visitante","Local")</f>
        <v>Local</v>
      </c>
      <c r="E57" s="6">
        <f t="shared" si="208"/>
        <v>0</v>
      </c>
      <c r="F57" s="6">
        <f t="shared" ref="F57" si="341">+G56</f>
        <v>0</v>
      </c>
      <c r="G57" s="6">
        <f t="shared" ref="G57" si="342">+F56</f>
        <v>0</v>
      </c>
      <c r="H57" s="4"/>
      <c r="I57" s="4"/>
      <c r="J57" s="4"/>
      <c r="K57" s="4"/>
      <c r="L57" s="7" t="str">
        <f t="shared" si="20"/>
        <v/>
      </c>
      <c r="M57" s="4"/>
      <c r="N57" s="4"/>
      <c r="O57" s="7" t="str">
        <f t="shared" si="21"/>
        <v/>
      </c>
      <c r="P57" s="4"/>
      <c r="Q57" s="4"/>
      <c r="R57" s="7" t="str">
        <f t="shared" si="22"/>
        <v/>
      </c>
      <c r="S57" s="4"/>
      <c r="T57" s="4"/>
      <c r="U57" s="6">
        <f t="shared" si="0"/>
        <v>0</v>
      </c>
      <c r="V57" s="4"/>
      <c r="W57" s="4"/>
      <c r="X57" s="4"/>
      <c r="Y57" s="4"/>
      <c r="Z57" s="4"/>
      <c r="AA57" s="4"/>
      <c r="AB57" s="4"/>
      <c r="AC57" s="4"/>
      <c r="AD57" s="58">
        <f t="shared" si="2"/>
        <v>0</v>
      </c>
      <c r="AE57" s="59" t="str">
        <f t="shared" si="3"/>
        <v/>
      </c>
      <c r="AF57" s="59" t="str">
        <f t="shared" ref="AF57" si="343">IFERROR(I56/AD57,"")</f>
        <v/>
      </c>
      <c r="AG57" s="59" t="str">
        <f t="shared" si="1"/>
        <v/>
      </c>
      <c r="AH57" s="7" t="str">
        <f t="shared" ref="AH57" si="344">IFERROR(S57/(S57+T56),"")</f>
        <v/>
      </c>
      <c r="AI57" s="7" t="str">
        <f t="shared" ref="AI57" si="345">IFERROR(T57/(T57+S56),"")</f>
        <v/>
      </c>
      <c r="AJ57" s="7" t="str">
        <f t="shared" ref="AJ57" si="346">IFERROR(U57/(U57+U56),"")</f>
        <v/>
      </c>
      <c r="AK57" s="7" t="str">
        <f t="shared" si="8"/>
        <v/>
      </c>
      <c r="AL57" s="7" t="str">
        <f t="shared" si="9"/>
        <v/>
      </c>
      <c r="AM57" s="7" t="str">
        <f t="shared" si="10"/>
        <v/>
      </c>
      <c r="AN57" s="7" t="str">
        <f t="shared" si="11"/>
        <v/>
      </c>
      <c r="AO57" s="7" t="str">
        <f t="shared" si="12"/>
        <v/>
      </c>
      <c r="AP57" s="7" t="str">
        <f t="shared" si="13"/>
        <v/>
      </c>
      <c r="AQ57" s="7" t="str">
        <f t="shared" si="14"/>
        <v/>
      </c>
      <c r="AR57" s="7" t="str">
        <f t="shared" si="15"/>
        <v/>
      </c>
    </row>
    <row r="58" spans="1:44" x14ac:dyDescent="0.2">
      <c r="A58" s="2"/>
      <c r="B58" s="3"/>
      <c r="C58" s="4"/>
      <c r="D58" s="4"/>
      <c r="E58" s="4"/>
      <c r="F58" s="4"/>
      <c r="G58" s="4"/>
      <c r="H58" s="6">
        <f>SUMIFS(CargaDatosJug!J:J,CargaDatosJug!$A:$A,CargaDatosEq!$A58,CargaDatosJug!$B:$B,CargaDatosEq!$B58,CargaDatosJug!$C:$C,CargaDatosEq!$C58,CargaDatosJug!$E:$E,CargaDatosEq!$E58,CargaDatosJug!$F:$F,CargaDatosEq!$F58,CargaDatosJug!$G:$G,CargaDatosEq!$G58)+SUMIFS(CargaDatosJug!K:K,CargaDatosJug!$A:$A,CargaDatosEq!$A58,CargaDatosJug!$B:$B,CargaDatosEq!$B58,CargaDatosJug!$C:$C,CargaDatosEq!$C58,CargaDatosJug!$E:$E,CargaDatosEq!$E58,CargaDatosJug!$F:$F,CargaDatosEq!$F58,CargaDatosJug!$G:$G,CargaDatosEq!$G58)/60</f>
        <v>0</v>
      </c>
      <c r="I58" s="6">
        <f>SUMIFS(CargaDatosJug!L:L,CargaDatosJug!$A:$A,CargaDatosEq!$A58,CargaDatosJug!$B:$B,CargaDatosEq!$B58,CargaDatosJug!$C:$C,CargaDatosEq!$C58,CargaDatosJug!$E:$E,CargaDatosEq!$E58,CargaDatosJug!$F:$F,CargaDatosEq!$F58,CargaDatosJug!$G:$G,CargaDatosEq!$G58)</f>
        <v>0</v>
      </c>
      <c r="J58" s="6">
        <f>SUMIFS(CargaDatosJug!M:M,CargaDatosJug!$A:$A,CargaDatosEq!$A58,CargaDatosJug!$B:$B,CargaDatosEq!$B58,CargaDatosJug!$C:$C,CargaDatosEq!$C58,CargaDatosJug!$E:$E,CargaDatosEq!$E58,CargaDatosJug!$F:$F,CargaDatosEq!$F58,CargaDatosJug!$G:$G,CargaDatosEq!$G58)</f>
        <v>0</v>
      </c>
      <c r="K58" s="6">
        <f>SUMIFS(CargaDatosJug!N:N,CargaDatosJug!$A:$A,CargaDatosEq!$A58,CargaDatosJug!$B:$B,CargaDatosEq!$B58,CargaDatosJug!$C:$C,CargaDatosEq!$C58,CargaDatosJug!$E:$E,CargaDatosEq!$E58,CargaDatosJug!$F:$F,CargaDatosEq!$F58,CargaDatosJug!$G:$G,CargaDatosEq!$G58)</f>
        <v>0</v>
      </c>
      <c r="L58" s="7" t="str">
        <f t="shared" si="20"/>
        <v/>
      </c>
      <c r="M58" s="6">
        <f>SUMIFS(CargaDatosJug!P:P,CargaDatosJug!$A:$A,CargaDatosEq!$A58,CargaDatosJug!$B:$B,CargaDatosEq!$B58,CargaDatosJug!$C:$C,CargaDatosEq!$C58,CargaDatosJug!$E:$E,CargaDatosEq!$E58,CargaDatosJug!$F:$F,CargaDatosEq!$F58,CargaDatosJug!$G:$G,CargaDatosEq!$G58)</f>
        <v>0</v>
      </c>
      <c r="N58" s="6">
        <f>SUMIFS(CargaDatosJug!Q:Q,CargaDatosJug!$A:$A,CargaDatosEq!$A58,CargaDatosJug!$B:$B,CargaDatosEq!$B58,CargaDatosJug!$C:$C,CargaDatosEq!$C58,CargaDatosJug!$E:$E,CargaDatosEq!$E58,CargaDatosJug!$F:$F,CargaDatosEq!$F58,CargaDatosJug!$G:$G,CargaDatosEq!$G58)</f>
        <v>0</v>
      </c>
      <c r="O58" s="7" t="str">
        <f t="shared" si="21"/>
        <v/>
      </c>
      <c r="P58" s="6">
        <f>SUMIFS(CargaDatosJug!S:S,CargaDatosJug!$A:$A,CargaDatosEq!$A58,CargaDatosJug!$B:$B,CargaDatosEq!$B58,CargaDatosJug!$C:$C,CargaDatosEq!$C58,CargaDatosJug!$E:$E,CargaDatosEq!$E58,CargaDatosJug!$F:$F,CargaDatosEq!$F58,CargaDatosJug!$G:$G,CargaDatosEq!$G58)</f>
        <v>0</v>
      </c>
      <c r="Q58" s="6">
        <f>SUMIFS(CargaDatosJug!T:T,CargaDatosJug!$A:$A,CargaDatosEq!$A58,CargaDatosJug!$B:$B,CargaDatosEq!$B58,CargaDatosJug!$C:$C,CargaDatosEq!$C58,CargaDatosJug!$E:$E,CargaDatosEq!$E58,CargaDatosJug!$F:$F,CargaDatosEq!$F58,CargaDatosJug!$G:$G,CargaDatosEq!$G58)</f>
        <v>0</v>
      </c>
      <c r="R58" s="7" t="str">
        <f t="shared" si="22"/>
        <v/>
      </c>
      <c r="S58" s="6">
        <f>SUMIFS(CargaDatosJug!V:V,CargaDatosJug!$A:$A,CargaDatosEq!$A58,CargaDatosJug!$B:$B,CargaDatosEq!$B58,CargaDatosJug!$C:$C,CargaDatosEq!$C58,CargaDatosJug!$E:$E,CargaDatosEq!$E58,CargaDatosJug!$F:$F,CargaDatosEq!$F58,CargaDatosJug!$G:$G,CargaDatosEq!$G58)</f>
        <v>0</v>
      </c>
      <c r="T58" s="6">
        <f>SUMIFS(CargaDatosJug!W:W,CargaDatosJug!$A:$A,CargaDatosEq!$A58,CargaDatosJug!$B:$B,CargaDatosEq!$B58,CargaDatosJug!$C:$C,CargaDatosEq!$C58,CargaDatosJug!$E:$E,CargaDatosEq!$E58,CargaDatosJug!$F:$F,CargaDatosEq!$F58,CargaDatosJug!$G:$G,CargaDatosEq!$G58)</f>
        <v>0</v>
      </c>
      <c r="U58" s="6">
        <f t="shared" si="0"/>
        <v>0</v>
      </c>
      <c r="V58" s="6">
        <f>SUMIFS(CargaDatosJug!Y:Y,CargaDatosJug!$A:$A,CargaDatosEq!$A58,CargaDatosJug!$B:$B,CargaDatosEq!$B58,CargaDatosJug!$C:$C,CargaDatosEq!$C58,CargaDatosJug!$E:$E,CargaDatosEq!$E58,CargaDatosJug!$F:$F,CargaDatosEq!$F58,CargaDatosJug!$G:$G,CargaDatosEq!$G58)</f>
        <v>0</v>
      </c>
      <c r="W58" s="6">
        <f>SUMIFS(CargaDatosJug!Z:Z,CargaDatosJug!$A:$A,CargaDatosEq!$A58,CargaDatosJug!$B:$B,CargaDatosEq!$B58,CargaDatosJug!$C:$C,CargaDatosEq!$C58,CargaDatosJug!$E:$E,CargaDatosEq!$E58,CargaDatosJug!$F:$F,CargaDatosEq!$F58,CargaDatosJug!$G:$G,CargaDatosEq!$G58)</f>
        <v>0</v>
      </c>
      <c r="X58" s="6">
        <f>SUMIFS(CargaDatosJug!AA:AA,CargaDatosJug!$A:$A,CargaDatosEq!$A58,CargaDatosJug!$B:$B,CargaDatosEq!$B58,CargaDatosJug!$C:$C,CargaDatosEq!$C58,CargaDatosJug!$E:$E,CargaDatosEq!$E58,CargaDatosJug!$F:$F,CargaDatosEq!$F58,CargaDatosJug!$G:$G,CargaDatosEq!$G58)</f>
        <v>0</v>
      </c>
      <c r="Y58" s="6">
        <f>SUMIFS(CargaDatosJug!AB:AB,CargaDatosJug!$A:$A,CargaDatosEq!$A58,CargaDatosJug!$B:$B,CargaDatosEq!$B58,CargaDatosJug!$C:$C,CargaDatosEq!$C58,CargaDatosJug!$E:$E,CargaDatosEq!$E58,CargaDatosJug!$F:$F,CargaDatosEq!$F58,CargaDatosJug!$G:$G,CargaDatosEq!$G58)</f>
        <v>0</v>
      </c>
      <c r="Z58" s="6">
        <f>SUMIFS(CargaDatosJug!AC:AC,CargaDatosJug!$A:$A,CargaDatosEq!$A58,CargaDatosJug!$B:$B,CargaDatosEq!$B58,CargaDatosJug!$C:$C,CargaDatosEq!$C58,CargaDatosJug!$E:$E,CargaDatosEq!$E58,CargaDatosJug!$F:$F,CargaDatosEq!$F58,CargaDatosJug!$G:$G,CargaDatosEq!$G58)</f>
        <v>0</v>
      </c>
      <c r="AA58" s="6">
        <f>SUMIFS(CargaDatosJug!AD:AD,CargaDatosJug!$A:$A,CargaDatosEq!$A58,CargaDatosJug!$B:$B,CargaDatosEq!$B58,CargaDatosJug!$C:$C,CargaDatosEq!$C58,CargaDatosJug!$E:$E,CargaDatosEq!$E58,CargaDatosJug!$F:$F,CargaDatosEq!$F58,CargaDatosJug!$G:$G,CargaDatosEq!$G58)</f>
        <v>0</v>
      </c>
      <c r="AB58" s="6">
        <f>SUMIFS(CargaDatosJug!AE:AE,CargaDatosJug!$A:$A,CargaDatosEq!$A58,CargaDatosJug!$B:$B,CargaDatosEq!$B58,CargaDatosJug!$C:$C,CargaDatosEq!$C58,CargaDatosJug!$E:$E,CargaDatosEq!$E58,CargaDatosJug!$F:$F,CargaDatosEq!$F58,CargaDatosJug!$G:$G,CargaDatosEq!$G58)</f>
        <v>0</v>
      </c>
      <c r="AC58" s="6">
        <f>SUMIFS(CargaDatosJug!AF:AF,CargaDatosJug!$A:$A,CargaDatosEq!$A58,CargaDatosJug!$B:$B,CargaDatosEq!$B58,CargaDatosJug!$C:$C,CargaDatosEq!$C58,CargaDatosJug!$E:$E,CargaDatosEq!$E58,CargaDatosJug!$F:$F,CargaDatosEq!$F58,CargaDatosJug!$G:$G,CargaDatosEq!$G58)</f>
        <v>0</v>
      </c>
      <c r="AD58" s="58">
        <f t="shared" si="2"/>
        <v>0</v>
      </c>
      <c r="AE58" s="59" t="str">
        <f t="shared" si="3"/>
        <v/>
      </c>
      <c r="AF58" s="59" t="str">
        <f t="shared" ref="AF58" si="347">IFERROR(I59/AD58,"")</f>
        <v/>
      </c>
      <c r="AG58" s="59" t="str">
        <f t="shared" si="1"/>
        <v/>
      </c>
      <c r="AH58" s="7" t="str">
        <f t="shared" ref="AH58" si="348">IFERROR(S58/(S58+T59),"")</f>
        <v/>
      </c>
      <c r="AI58" s="7" t="str">
        <f t="shared" ref="AI58" si="349">IFERROR(T58/(T58+S59),"")</f>
        <v/>
      </c>
      <c r="AJ58" s="7" t="str">
        <f t="shared" ref="AJ58" si="350">IFERROR(U58/(U58+U59),"")</f>
        <v/>
      </c>
      <c r="AK58" s="7" t="str">
        <f t="shared" si="8"/>
        <v/>
      </c>
      <c r="AL58" s="7" t="str">
        <f t="shared" si="9"/>
        <v/>
      </c>
      <c r="AM58" s="7" t="str">
        <f t="shared" si="10"/>
        <v/>
      </c>
      <c r="AN58" s="7" t="str">
        <f t="shared" si="11"/>
        <v/>
      </c>
      <c r="AO58" s="7" t="str">
        <f t="shared" si="12"/>
        <v/>
      </c>
      <c r="AP58" s="7" t="str">
        <f t="shared" si="13"/>
        <v/>
      </c>
      <c r="AQ58" s="7" t="str">
        <f t="shared" si="14"/>
        <v/>
      </c>
      <c r="AR58" s="7" t="str">
        <f t="shared" si="15"/>
        <v/>
      </c>
    </row>
    <row r="59" spans="1:44" x14ac:dyDescent="0.2">
      <c r="A59" s="8">
        <f t="shared" ref="A59:C59" si="351">+A58</f>
        <v>0</v>
      </c>
      <c r="B59" s="9">
        <f t="shared" si="351"/>
        <v>0</v>
      </c>
      <c r="C59" s="6">
        <f t="shared" si="351"/>
        <v>0</v>
      </c>
      <c r="D59" s="6" t="str">
        <f t="shared" ref="D59" si="352">IF(D58="Local","Visitante","Local")</f>
        <v>Local</v>
      </c>
      <c r="E59" s="6">
        <f t="shared" si="208"/>
        <v>0</v>
      </c>
      <c r="F59" s="6">
        <f t="shared" ref="F59" si="353">+G58</f>
        <v>0</v>
      </c>
      <c r="G59" s="6">
        <f t="shared" ref="G59" si="354">+F58</f>
        <v>0</v>
      </c>
      <c r="H59" s="4"/>
      <c r="I59" s="4"/>
      <c r="J59" s="4"/>
      <c r="K59" s="4"/>
      <c r="L59" s="7" t="str">
        <f t="shared" si="20"/>
        <v/>
      </c>
      <c r="M59" s="4"/>
      <c r="N59" s="4"/>
      <c r="O59" s="7" t="str">
        <f t="shared" si="21"/>
        <v/>
      </c>
      <c r="P59" s="4"/>
      <c r="Q59" s="4"/>
      <c r="R59" s="7" t="str">
        <f t="shared" si="22"/>
        <v/>
      </c>
      <c r="S59" s="4"/>
      <c r="T59" s="4"/>
      <c r="U59" s="6">
        <f t="shared" si="0"/>
        <v>0</v>
      </c>
      <c r="V59" s="4"/>
      <c r="W59" s="4"/>
      <c r="X59" s="4"/>
      <c r="Y59" s="4"/>
      <c r="Z59" s="4"/>
      <c r="AA59" s="4"/>
      <c r="AB59" s="4"/>
      <c r="AC59" s="4"/>
      <c r="AD59" s="58">
        <f t="shared" si="2"/>
        <v>0</v>
      </c>
      <c r="AE59" s="59" t="str">
        <f t="shared" si="3"/>
        <v/>
      </c>
      <c r="AF59" s="59" t="str">
        <f t="shared" ref="AF59" si="355">IFERROR(I58/AD59,"")</f>
        <v/>
      </c>
      <c r="AG59" s="59" t="str">
        <f t="shared" si="1"/>
        <v/>
      </c>
      <c r="AH59" s="7" t="str">
        <f t="shared" ref="AH59" si="356">IFERROR(S59/(S59+T58),"")</f>
        <v/>
      </c>
      <c r="AI59" s="7" t="str">
        <f t="shared" ref="AI59" si="357">IFERROR(T59/(T59+S58),"")</f>
        <v/>
      </c>
      <c r="AJ59" s="7" t="str">
        <f t="shared" ref="AJ59" si="358">IFERROR(U59/(U59+U58),"")</f>
        <v/>
      </c>
      <c r="AK59" s="7" t="str">
        <f t="shared" si="8"/>
        <v/>
      </c>
      <c r="AL59" s="7" t="str">
        <f t="shared" si="9"/>
        <v/>
      </c>
      <c r="AM59" s="7" t="str">
        <f t="shared" si="10"/>
        <v/>
      </c>
      <c r="AN59" s="7" t="str">
        <f t="shared" si="11"/>
        <v/>
      </c>
      <c r="AO59" s="7" t="str">
        <f t="shared" si="12"/>
        <v/>
      </c>
      <c r="AP59" s="7" t="str">
        <f t="shared" si="13"/>
        <v/>
      </c>
      <c r="AQ59" s="7" t="str">
        <f t="shared" si="14"/>
        <v/>
      </c>
      <c r="AR59" s="7" t="str">
        <f t="shared" si="15"/>
        <v/>
      </c>
    </row>
    <row r="60" spans="1:44" x14ac:dyDescent="0.2">
      <c r="A60" s="2"/>
      <c r="B60" s="3"/>
      <c r="C60" s="4"/>
      <c r="D60" s="4"/>
      <c r="E60" s="4"/>
      <c r="F60" s="4"/>
      <c r="G60" s="4"/>
      <c r="H60" s="6">
        <f>SUMIFS(CargaDatosJug!J:J,CargaDatosJug!$A:$A,CargaDatosEq!$A60,CargaDatosJug!$B:$B,CargaDatosEq!$B60,CargaDatosJug!$C:$C,CargaDatosEq!$C60,CargaDatosJug!$E:$E,CargaDatosEq!$E60,CargaDatosJug!$F:$F,CargaDatosEq!$F60,CargaDatosJug!$G:$G,CargaDatosEq!$G60)+SUMIFS(CargaDatosJug!K:K,CargaDatosJug!$A:$A,CargaDatosEq!$A60,CargaDatosJug!$B:$B,CargaDatosEq!$B60,CargaDatosJug!$C:$C,CargaDatosEq!$C60,CargaDatosJug!$E:$E,CargaDatosEq!$E60,CargaDatosJug!$F:$F,CargaDatosEq!$F60,CargaDatosJug!$G:$G,CargaDatosEq!$G60)/60</f>
        <v>0</v>
      </c>
      <c r="I60" s="6">
        <f>SUMIFS(CargaDatosJug!L:L,CargaDatosJug!$A:$A,CargaDatosEq!$A60,CargaDatosJug!$B:$B,CargaDatosEq!$B60,CargaDatosJug!$C:$C,CargaDatosEq!$C60,CargaDatosJug!$E:$E,CargaDatosEq!$E60,CargaDatosJug!$F:$F,CargaDatosEq!$F60,CargaDatosJug!$G:$G,CargaDatosEq!$G60)</f>
        <v>0</v>
      </c>
      <c r="J60" s="6">
        <f>SUMIFS(CargaDatosJug!M:M,CargaDatosJug!$A:$A,CargaDatosEq!$A60,CargaDatosJug!$B:$B,CargaDatosEq!$B60,CargaDatosJug!$C:$C,CargaDatosEq!$C60,CargaDatosJug!$E:$E,CargaDatosEq!$E60,CargaDatosJug!$F:$F,CargaDatosEq!$F60,CargaDatosJug!$G:$G,CargaDatosEq!$G60)</f>
        <v>0</v>
      </c>
      <c r="K60" s="6">
        <f>SUMIFS(CargaDatosJug!N:N,CargaDatosJug!$A:$A,CargaDatosEq!$A60,CargaDatosJug!$B:$B,CargaDatosEq!$B60,CargaDatosJug!$C:$C,CargaDatosEq!$C60,CargaDatosJug!$E:$E,CargaDatosEq!$E60,CargaDatosJug!$F:$F,CargaDatosEq!$F60,CargaDatosJug!$G:$G,CargaDatosEq!$G60)</f>
        <v>0</v>
      </c>
      <c r="L60" s="7" t="str">
        <f t="shared" si="20"/>
        <v/>
      </c>
      <c r="M60" s="6">
        <f>SUMIFS(CargaDatosJug!P:P,CargaDatosJug!$A:$A,CargaDatosEq!$A60,CargaDatosJug!$B:$B,CargaDatosEq!$B60,CargaDatosJug!$C:$C,CargaDatosEq!$C60,CargaDatosJug!$E:$E,CargaDatosEq!$E60,CargaDatosJug!$F:$F,CargaDatosEq!$F60,CargaDatosJug!$G:$G,CargaDatosEq!$G60)</f>
        <v>0</v>
      </c>
      <c r="N60" s="6">
        <f>SUMIFS(CargaDatosJug!Q:Q,CargaDatosJug!$A:$A,CargaDatosEq!$A60,CargaDatosJug!$B:$B,CargaDatosEq!$B60,CargaDatosJug!$C:$C,CargaDatosEq!$C60,CargaDatosJug!$E:$E,CargaDatosEq!$E60,CargaDatosJug!$F:$F,CargaDatosEq!$F60,CargaDatosJug!$G:$G,CargaDatosEq!$G60)</f>
        <v>0</v>
      </c>
      <c r="O60" s="7" t="str">
        <f t="shared" si="21"/>
        <v/>
      </c>
      <c r="P60" s="6">
        <f>SUMIFS(CargaDatosJug!S:S,CargaDatosJug!$A:$A,CargaDatosEq!$A60,CargaDatosJug!$B:$B,CargaDatosEq!$B60,CargaDatosJug!$C:$C,CargaDatosEq!$C60,CargaDatosJug!$E:$E,CargaDatosEq!$E60,CargaDatosJug!$F:$F,CargaDatosEq!$F60,CargaDatosJug!$G:$G,CargaDatosEq!$G60)</f>
        <v>0</v>
      </c>
      <c r="Q60" s="6">
        <f>SUMIFS(CargaDatosJug!T:T,CargaDatosJug!$A:$A,CargaDatosEq!$A60,CargaDatosJug!$B:$B,CargaDatosEq!$B60,CargaDatosJug!$C:$C,CargaDatosEq!$C60,CargaDatosJug!$E:$E,CargaDatosEq!$E60,CargaDatosJug!$F:$F,CargaDatosEq!$F60,CargaDatosJug!$G:$G,CargaDatosEq!$G60)</f>
        <v>0</v>
      </c>
      <c r="R60" s="7" t="str">
        <f t="shared" si="22"/>
        <v/>
      </c>
      <c r="S60" s="6">
        <f>SUMIFS(CargaDatosJug!V:V,CargaDatosJug!$A:$A,CargaDatosEq!$A60,CargaDatosJug!$B:$B,CargaDatosEq!$B60,CargaDatosJug!$C:$C,CargaDatosEq!$C60,CargaDatosJug!$E:$E,CargaDatosEq!$E60,CargaDatosJug!$F:$F,CargaDatosEq!$F60,CargaDatosJug!$G:$G,CargaDatosEq!$G60)</f>
        <v>0</v>
      </c>
      <c r="T60" s="6">
        <f>SUMIFS(CargaDatosJug!W:W,CargaDatosJug!$A:$A,CargaDatosEq!$A60,CargaDatosJug!$B:$B,CargaDatosEq!$B60,CargaDatosJug!$C:$C,CargaDatosEq!$C60,CargaDatosJug!$E:$E,CargaDatosEq!$E60,CargaDatosJug!$F:$F,CargaDatosEq!$F60,CargaDatosJug!$G:$G,CargaDatosEq!$G60)</f>
        <v>0</v>
      </c>
      <c r="U60" s="6">
        <f t="shared" si="0"/>
        <v>0</v>
      </c>
      <c r="V60" s="6">
        <f>SUMIFS(CargaDatosJug!Y:Y,CargaDatosJug!$A:$A,CargaDatosEq!$A60,CargaDatosJug!$B:$B,CargaDatosEq!$B60,CargaDatosJug!$C:$C,CargaDatosEq!$C60,CargaDatosJug!$E:$E,CargaDatosEq!$E60,CargaDatosJug!$F:$F,CargaDatosEq!$F60,CargaDatosJug!$G:$G,CargaDatosEq!$G60)</f>
        <v>0</v>
      </c>
      <c r="W60" s="6">
        <f>SUMIFS(CargaDatosJug!Z:Z,CargaDatosJug!$A:$A,CargaDatosEq!$A60,CargaDatosJug!$B:$B,CargaDatosEq!$B60,CargaDatosJug!$C:$C,CargaDatosEq!$C60,CargaDatosJug!$E:$E,CargaDatosEq!$E60,CargaDatosJug!$F:$F,CargaDatosEq!$F60,CargaDatosJug!$G:$G,CargaDatosEq!$G60)</f>
        <v>0</v>
      </c>
      <c r="X60" s="6">
        <f>SUMIFS(CargaDatosJug!AA:AA,CargaDatosJug!$A:$A,CargaDatosEq!$A60,CargaDatosJug!$B:$B,CargaDatosEq!$B60,CargaDatosJug!$C:$C,CargaDatosEq!$C60,CargaDatosJug!$E:$E,CargaDatosEq!$E60,CargaDatosJug!$F:$F,CargaDatosEq!$F60,CargaDatosJug!$G:$G,CargaDatosEq!$G60)</f>
        <v>0</v>
      </c>
      <c r="Y60" s="6">
        <f>SUMIFS(CargaDatosJug!AB:AB,CargaDatosJug!$A:$A,CargaDatosEq!$A60,CargaDatosJug!$B:$B,CargaDatosEq!$B60,CargaDatosJug!$C:$C,CargaDatosEq!$C60,CargaDatosJug!$E:$E,CargaDatosEq!$E60,CargaDatosJug!$F:$F,CargaDatosEq!$F60,CargaDatosJug!$G:$G,CargaDatosEq!$G60)</f>
        <v>0</v>
      </c>
      <c r="Z60" s="6">
        <f>SUMIFS(CargaDatosJug!AC:AC,CargaDatosJug!$A:$A,CargaDatosEq!$A60,CargaDatosJug!$B:$B,CargaDatosEq!$B60,CargaDatosJug!$C:$C,CargaDatosEq!$C60,CargaDatosJug!$E:$E,CargaDatosEq!$E60,CargaDatosJug!$F:$F,CargaDatosEq!$F60,CargaDatosJug!$G:$G,CargaDatosEq!$G60)</f>
        <v>0</v>
      </c>
      <c r="AA60" s="6">
        <f>SUMIFS(CargaDatosJug!AD:AD,CargaDatosJug!$A:$A,CargaDatosEq!$A60,CargaDatosJug!$B:$B,CargaDatosEq!$B60,CargaDatosJug!$C:$C,CargaDatosEq!$C60,CargaDatosJug!$E:$E,CargaDatosEq!$E60,CargaDatosJug!$F:$F,CargaDatosEq!$F60,CargaDatosJug!$G:$G,CargaDatosEq!$G60)</f>
        <v>0</v>
      </c>
      <c r="AB60" s="6">
        <f>SUMIFS(CargaDatosJug!AE:AE,CargaDatosJug!$A:$A,CargaDatosEq!$A60,CargaDatosJug!$B:$B,CargaDatosEq!$B60,CargaDatosJug!$C:$C,CargaDatosEq!$C60,CargaDatosJug!$E:$E,CargaDatosEq!$E60,CargaDatosJug!$F:$F,CargaDatosEq!$F60,CargaDatosJug!$G:$G,CargaDatosEq!$G60)</f>
        <v>0</v>
      </c>
      <c r="AC60" s="6">
        <f>SUMIFS(CargaDatosJug!AF:AF,CargaDatosJug!$A:$A,CargaDatosEq!$A60,CargaDatosJug!$B:$B,CargaDatosEq!$B60,CargaDatosJug!$C:$C,CargaDatosEq!$C60,CargaDatosJug!$E:$E,CargaDatosEq!$E60,CargaDatosJug!$F:$F,CargaDatosEq!$F60,CargaDatosJug!$G:$G,CargaDatosEq!$G60)</f>
        <v>0</v>
      </c>
      <c r="AD60" s="58">
        <f t="shared" si="2"/>
        <v>0</v>
      </c>
      <c r="AE60" s="59" t="str">
        <f t="shared" si="3"/>
        <v/>
      </c>
      <c r="AF60" s="59" t="str">
        <f t="shared" ref="AF60" si="359">IFERROR(I61/AD60,"")</f>
        <v/>
      </c>
      <c r="AG60" s="59" t="str">
        <f t="shared" si="1"/>
        <v/>
      </c>
      <c r="AH60" s="7" t="str">
        <f t="shared" ref="AH60" si="360">IFERROR(S60/(S60+T61),"")</f>
        <v/>
      </c>
      <c r="AI60" s="7" t="str">
        <f t="shared" ref="AI60" si="361">IFERROR(T60/(T60+S61),"")</f>
        <v/>
      </c>
      <c r="AJ60" s="7" t="str">
        <f t="shared" ref="AJ60" si="362">IFERROR(U60/(U60+U61),"")</f>
        <v/>
      </c>
      <c r="AK60" s="7" t="str">
        <f t="shared" si="8"/>
        <v/>
      </c>
      <c r="AL60" s="7" t="str">
        <f t="shared" si="9"/>
        <v/>
      </c>
      <c r="AM60" s="7" t="str">
        <f t="shared" si="10"/>
        <v/>
      </c>
      <c r="AN60" s="7" t="str">
        <f t="shared" si="11"/>
        <v/>
      </c>
      <c r="AO60" s="7" t="str">
        <f t="shared" si="12"/>
        <v/>
      </c>
      <c r="AP60" s="7" t="str">
        <f t="shared" si="13"/>
        <v/>
      </c>
      <c r="AQ60" s="7" t="str">
        <f t="shared" si="14"/>
        <v/>
      </c>
      <c r="AR60" s="7" t="str">
        <f t="shared" si="15"/>
        <v/>
      </c>
    </row>
    <row r="61" spans="1:44" x14ac:dyDescent="0.2">
      <c r="A61" s="8">
        <f t="shared" ref="A61:C61" si="363">+A60</f>
        <v>0</v>
      </c>
      <c r="B61" s="9">
        <f t="shared" si="363"/>
        <v>0</v>
      </c>
      <c r="C61" s="6">
        <f t="shared" si="363"/>
        <v>0</v>
      </c>
      <c r="D61" s="6" t="str">
        <f t="shared" ref="D61" si="364">IF(D60="Local","Visitante","Local")</f>
        <v>Local</v>
      </c>
      <c r="E61" s="6">
        <f t="shared" si="208"/>
        <v>0</v>
      </c>
      <c r="F61" s="6">
        <f t="shared" ref="F61" si="365">+G60</f>
        <v>0</v>
      </c>
      <c r="G61" s="6">
        <f t="shared" ref="G61" si="366">+F60</f>
        <v>0</v>
      </c>
      <c r="H61" s="4"/>
      <c r="I61" s="4"/>
      <c r="J61" s="4"/>
      <c r="K61" s="4"/>
      <c r="L61" s="7" t="str">
        <f t="shared" si="20"/>
        <v/>
      </c>
      <c r="M61" s="4"/>
      <c r="N61" s="4"/>
      <c r="O61" s="7" t="str">
        <f t="shared" si="21"/>
        <v/>
      </c>
      <c r="P61" s="4"/>
      <c r="Q61" s="4"/>
      <c r="R61" s="7" t="str">
        <f t="shared" si="22"/>
        <v/>
      </c>
      <c r="S61" s="4"/>
      <c r="T61" s="4"/>
      <c r="U61" s="6">
        <f t="shared" si="0"/>
        <v>0</v>
      </c>
      <c r="V61" s="4"/>
      <c r="W61" s="4"/>
      <c r="X61" s="4"/>
      <c r="Y61" s="4"/>
      <c r="Z61" s="4"/>
      <c r="AA61" s="4"/>
      <c r="AB61" s="4"/>
      <c r="AC61" s="4"/>
      <c r="AD61" s="58">
        <f t="shared" si="2"/>
        <v>0</v>
      </c>
      <c r="AE61" s="59" t="str">
        <f t="shared" si="3"/>
        <v/>
      </c>
      <c r="AF61" s="59" t="str">
        <f t="shared" ref="AF61" si="367">IFERROR(I60/AD61,"")</f>
        <v/>
      </c>
      <c r="AG61" s="59" t="str">
        <f t="shared" si="1"/>
        <v/>
      </c>
      <c r="AH61" s="7" t="str">
        <f t="shared" ref="AH61" si="368">IFERROR(S61/(S61+T60),"")</f>
        <v/>
      </c>
      <c r="AI61" s="7" t="str">
        <f t="shared" ref="AI61" si="369">IFERROR(T61/(T61+S60),"")</f>
        <v/>
      </c>
      <c r="AJ61" s="7" t="str">
        <f t="shared" ref="AJ61" si="370">IFERROR(U61/(U61+U60),"")</f>
        <v/>
      </c>
      <c r="AK61" s="7" t="str">
        <f t="shared" si="8"/>
        <v/>
      </c>
      <c r="AL61" s="7" t="str">
        <f t="shared" si="9"/>
        <v/>
      </c>
      <c r="AM61" s="7" t="str">
        <f t="shared" si="10"/>
        <v/>
      </c>
      <c r="AN61" s="7" t="str">
        <f t="shared" si="11"/>
        <v/>
      </c>
      <c r="AO61" s="7" t="str">
        <f t="shared" si="12"/>
        <v/>
      </c>
      <c r="AP61" s="7" t="str">
        <f t="shared" si="13"/>
        <v/>
      </c>
      <c r="AQ61" s="7" t="str">
        <f t="shared" si="14"/>
        <v/>
      </c>
      <c r="AR61" s="7" t="str">
        <f t="shared" si="15"/>
        <v/>
      </c>
    </row>
    <row r="62" spans="1:44" x14ac:dyDescent="0.2">
      <c r="A62" s="2"/>
      <c r="B62" s="3"/>
      <c r="C62" s="4"/>
      <c r="D62" s="4"/>
      <c r="E62" s="4"/>
      <c r="F62" s="4"/>
      <c r="G62" s="4"/>
      <c r="H62" s="6">
        <f>SUMIFS(CargaDatosJug!J:J,CargaDatosJug!$A:$A,CargaDatosEq!$A62,CargaDatosJug!$B:$B,CargaDatosEq!$B62,CargaDatosJug!$C:$C,CargaDatosEq!$C62,CargaDatosJug!$E:$E,CargaDatosEq!$E62,CargaDatosJug!$F:$F,CargaDatosEq!$F62,CargaDatosJug!$G:$G,CargaDatosEq!$G62)+SUMIFS(CargaDatosJug!K:K,CargaDatosJug!$A:$A,CargaDatosEq!$A62,CargaDatosJug!$B:$B,CargaDatosEq!$B62,CargaDatosJug!$C:$C,CargaDatosEq!$C62,CargaDatosJug!$E:$E,CargaDatosEq!$E62,CargaDatosJug!$F:$F,CargaDatosEq!$F62,CargaDatosJug!$G:$G,CargaDatosEq!$G62)/60</f>
        <v>0</v>
      </c>
      <c r="I62" s="6">
        <f>SUMIFS(CargaDatosJug!L:L,CargaDatosJug!$A:$A,CargaDatosEq!$A62,CargaDatosJug!$B:$B,CargaDatosEq!$B62,CargaDatosJug!$C:$C,CargaDatosEq!$C62,CargaDatosJug!$E:$E,CargaDatosEq!$E62,CargaDatosJug!$F:$F,CargaDatosEq!$F62,CargaDatosJug!$G:$G,CargaDatosEq!$G62)</f>
        <v>0</v>
      </c>
      <c r="J62" s="6">
        <f>SUMIFS(CargaDatosJug!M:M,CargaDatosJug!$A:$A,CargaDatosEq!$A62,CargaDatosJug!$B:$B,CargaDatosEq!$B62,CargaDatosJug!$C:$C,CargaDatosEq!$C62,CargaDatosJug!$E:$E,CargaDatosEq!$E62,CargaDatosJug!$F:$F,CargaDatosEq!$F62,CargaDatosJug!$G:$G,CargaDatosEq!$G62)</f>
        <v>0</v>
      </c>
      <c r="K62" s="6">
        <f>SUMIFS(CargaDatosJug!N:N,CargaDatosJug!$A:$A,CargaDatosEq!$A62,CargaDatosJug!$B:$B,CargaDatosEq!$B62,CargaDatosJug!$C:$C,CargaDatosEq!$C62,CargaDatosJug!$E:$E,CargaDatosEq!$E62,CargaDatosJug!$F:$F,CargaDatosEq!$F62,CargaDatosJug!$G:$G,CargaDatosEq!$G62)</f>
        <v>0</v>
      </c>
      <c r="L62" s="7" t="str">
        <f t="shared" si="20"/>
        <v/>
      </c>
      <c r="M62" s="6">
        <f>SUMIFS(CargaDatosJug!P:P,CargaDatosJug!$A:$A,CargaDatosEq!$A62,CargaDatosJug!$B:$B,CargaDatosEq!$B62,CargaDatosJug!$C:$C,CargaDatosEq!$C62,CargaDatosJug!$E:$E,CargaDatosEq!$E62,CargaDatosJug!$F:$F,CargaDatosEq!$F62,CargaDatosJug!$G:$G,CargaDatosEq!$G62)</f>
        <v>0</v>
      </c>
      <c r="N62" s="6">
        <f>SUMIFS(CargaDatosJug!Q:Q,CargaDatosJug!$A:$A,CargaDatosEq!$A62,CargaDatosJug!$B:$B,CargaDatosEq!$B62,CargaDatosJug!$C:$C,CargaDatosEq!$C62,CargaDatosJug!$E:$E,CargaDatosEq!$E62,CargaDatosJug!$F:$F,CargaDatosEq!$F62,CargaDatosJug!$G:$G,CargaDatosEq!$G62)</f>
        <v>0</v>
      </c>
      <c r="O62" s="7" t="str">
        <f t="shared" si="21"/>
        <v/>
      </c>
      <c r="P62" s="6">
        <f>SUMIFS(CargaDatosJug!S:S,CargaDatosJug!$A:$A,CargaDatosEq!$A62,CargaDatosJug!$B:$B,CargaDatosEq!$B62,CargaDatosJug!$C:$C,CargaDatosEq!$C62,CargaDatosJug!$E:$E,CargaDatosEq!$E62,CargaDatosJug!$F:$F,CargaDatosEq!$F62,CargaDatosJug!$G:$G,CargaDatosEq!$G62)</f>
        <v>0</v>
      </c>
      <c r="Q62" s="6">
        <f>SUMIFS(CargaDatosJug!T:T,CargaDatosJug!$A:$A,CargaDatosEq!$A62,CargaDatosJug!$B:$B,CargaDatosEq!$B62,CargaDatosJug!$C:$C,CargaDatosEq!$C62,CargaDatosJug!$E:$E,CargaDatosEq!$E62,CargaDatosJug!$F:$F,CargaDatosEq!$F62,CargaDatosJug!$G:$G,CargaDatosEq!$G62)</f>
        <v>0</v>
      </c>
      <c r="R62" s="7" t="str">
        <f t="shared" si="22"/>
        <v/>
      </c>
      <c r="S62" s="6">
        <f>SUMIFS(CargaDatosJug!V:V,CargaDatosJug!$A:$A,CargaDatosEq!$A62,CargaDatosJug!$B:$B,CargaDatosEq!$B62,CargaDatosJug!$C:$C,CargaDatosEq!$C62,CargaDatosJug!$E:$E,CargaDatosEq!$E62,CargaDatosJug!$F:$F,CargaDatosEq!$F62,CargaDatosJug!$G:$G,CargaDatosEq!$G62)</f>
        <v>0</v>
      </c>
      <c r="T62" s="6">
        <f>SUMIFS(CargaDatosJug!W:W,CargaDatosJug!$A:$A,CargaDatosEq!$A62,CargaDatosJug!$B:$B,CargaDatosEq!$B62,CargaDatosJug!$C:$C,CargaDatosEq!$C62,CargaDatosJug!$E:$E,CargaDatosEq!$E62,CargaDatosJug!$F:$F,CargaDatosEq!$F62,CargaDatosJug!$G:$G,CargaDatosEq!$G62)</f>
        <v>0</v>
      </c>
      <c r="U62" s="6">
        <f t="shared" si="0"/>
        <v>0</v>
      </c>
      <c r="V62" s="6">
        <f>SUMIFS(CargaDatosJug!Y:Y,CargaDatosJug!$A:$A,CargaDatosEq!$A62,CargaDatosJug!$B:$B,CargaDatosEq!$B62,CargaDatosJug!$C:$C,CargaDatosEq!$C62,CargaDatosJug!$E:$E,CargaDatosEq!$E62,CargaDatosJug!$F:$F,CargaDatosEq!$F62,CargaDatosJug!$G:$G,CargaDatosEq!$G62)</f>
        <v>0</v>
      </c>
      <c r="W62" s="6">
        <f>SUMIFS(CargaDatosJug!Z:Z,CargaDatosJug!$A:$A,CargaDatosEq!$A62,CargaDatosJug!$B:$B,CargaDatosEq!$B62,CargaDatosJug!$C:$C,CargaDatosEq!$C62,CargaDatosJug!$E:$E,CargaDatosEq!$E62,CargaDatosJug!$F:$F,CargaDatosEq!$F62,CargaDatosJug!$G:$G,CargaDatosEq!$G62)</f>
        <v>0</v>
      </c>
      <c r="X62" s="6">
        <f>SUMIFS(CargaDatosJug!AA:AA,CargaDatosJug!$A:$A,CargaDatosEq!$A62,CargaDatosJug!$B:$B,CargaDatosEq!$B62,CargaDatosJug!$C:$C,CargaDatosEq!$C62,CargaDatosJug!$E:$E,CargaDatosEq!$E62,CargaDatosJug!$F:$F,CargaDatosEq!$F62,CargaDatosJug!$G:$G,CargaDatosEq!$G62)</f>
        <v>0</v>
      </c>
      <c r="Y62" s="6">
        <f>SUMIFS(CargaDatosJug!AB:AB,CargaDatosJug!$A:$A,CargaDatosEq!$A62,CargaDatosJug!$B:$B,CargaDatosEq!$B62,CargaDatosJug!$C:$C,CargaDatosEq!$C62,CargaDatosJug!$E:$E,CargaDatosEq!$E62,CargaDatosJug!$F:$F,CargaDatosEq!$F62,CargaDatosJug!$G:$G,CargaDatosEq!$G62)</f>
        <v>0</v>
      </c>
      <c r="Z62" s="6">
        <f>SUMIFS(CargaDatosJug!AC:AC,CargaDatosJug!$A:$A,CargaDatosEq!$A62,CargaDatosJug!$B:$B,CargaDatosEq!$B62,CargaDatosJug!$C:$C,CargaDatosEq!$C62,CargaDatosJug!$E:$E,CargaDatosEq!$E62,CargaDatosJug!$F:$F,CargaDatosEq!$F62,CargaDatosJug!$G:$G,CargaDatosEq!$G62)</f>
        <v>0</v>
      </c>
      <c r="AA62" s="6">
        <f>SUMIFS(CargaDatosJug!AD:AD,CargaDatosJug!$A:$A,CargaDatosEq!$A62,CargaDatosJug!$B:$B,CargaDatosEq!$B62,CargaDatosJug!$C:$C,CargaDatosEq!$C62,CargaDatosJug!$E:$E,CargaDatosEq!$E62,CargaDatosJug!$F:$F,CargaDatosEq!$F62,CargaDatosJug!$G:$G,CargaDatosEq!$G62)</f>
        <v>0</v>
      </c>
      <c r="AB62" s="6">
        <f>SUMIFS(CargaDatosJug!AE:AE,CargaDatosJug!$A:$A,CargaDatosEq!$A62,CargaDatosJug!$B:$B,CargaDatosEq!$B62,CargaDatosJug!$C:$C,CargaDatosEq!$C62,CargaDatosJug!$E:$E,CargaDatosEq!$E62,CargaDatosJug!$F:$F,CargaDatosEq!$F62,CargaDatosJug!$G:$G,CargaDatosEq!$G62)</f>
        <v>0</v>
      </c>
      <c r="AC62" s="6">
        <f>SUMIFS(CargaDatosJug!AF:AF,CargaDatosJug!$A:$A,CargaDatosEq!$A62,CargaDatosJug!$B:$B,CargaDatosEq!$B62,CargaDatosJug!$C:$C,CargaDatosEq!$C62,CargaDatosJug!$E:$E,CargaDatosEq!$E62,CargaDatosJug!$F:$F,CargaDatosEq!$F62,CargaDatosJug!$G:$G,CargaDatosEq!$G62)</f>
        <v>0</v>
      </c>
      <c r="AD62" s="58">
        <f t="shared" si="2"/>
        <v>0</v>
      </c>
      <c r="AE62" s="59" t="str">
        <f t="shared" si="3"/>
        <v/>
      </c>
      <c r="AF62" s="59" t="str">
        <f t="shared" ref="AF62" si="371">IFERROR(I63/AD62,"")</f>
        <v/>
      </c>
      <c r="AG62" s="59" t="str">
        <f t="shared" si="1"/>
        <v/>
      </c>
      <c r="AH62" s="7" t="str">
        <f t="shared" ref="AH62" si="372">IFERROR(S62/(S62+T63),"")</f>
        <v/>
      </c>
      <c r="AI62" s="7" t="str">
        <f t="shared" ref="AI62" si="373">IFERROR(T62/(T62+S63),"")</f>
        <v/>
      </c>
      <c r="AJ62" s="7" t="str">
        <f t="shared" ref="AJ62" si="374">IFERROR(U62/(U62+U63),"")</f>
        <v/>
      </c>
      <c r="AK62" s="7" t="str">
        <f t="shared" si="8"/>
        <v/>
      </c>
      <c r="AL62" s="7" t="str">
        <f t="shared" si="9"/>
        <v/>
      </c>
      <c r="AM62" s="7" t="str">
        <f t="shared" si="10"/>
        <v/>
      </c>
      <c r="AN62" s="7" t="str">
        <f t="shared" si="11"/>
        <v/>
      </c>
      <c r="AO62" s="7" t="str">
        <f t="shared" si="12"/>
        <v/>
      </c>
      <c r="AP62" s="7" t="str">
        <f t="shared" si="13"/>
        <v/>
      </c>
      <c r="AQ62" s="7" t="str">
        <f t="shared" si="14"/>
        <v/>
      </c>
      <c r="AR62" s="7" t="str">
        <f t="shared" si="15"/>
        <v/>
      </c>
    </row>
    <row r="63" spans="1:44" x14ac:dyDescent="0.2">
      <c r="A63" s="8">
        <f t="shared" ref="A63:C63" si="375">+A62</f>
        <v>0</v>
      </c>
      <c r="B63" s="9">
        <f t="shared" si="375"/>
        <v>0</v>
      </c>
      <c r="C63" s="6">
        <f t="shared" si="375"/>
        <v>0</v>
      </c>
      <c r="D63" s="6" t="str">
        <f t="shared" ref="D63" si="376">IF(D62="Local","Visitante","Local")</f>
        <v>Local</v>
      </c>
      <c r="E63" s="6">
        <f t="shared" si="208"/>
        <v>0</v>
      </c>
      <c r="F63" s="6">
        <f t="shared" ref="F63" si="377">+G62</f>
        <v>0</v>
      </c>
      <c r="G63" s="6">
        <f t="shared" ref="G63" si="378">+F62</f>
        <v>0</v>
      </c>
      <c r="H63" s="4"/>
      <c r="I63" s="4"/>
      <c r="J63" s="4"/>
      <c r="K63" s="4"/>
      <c r="L63" s="7" t="str">
        <f t="shared" si="20"/>
        <v/>
      </c>
      <c r="M63" s="4"/>
      <c r="N63" s="4"/>
      <c r="O63" s="7" t="str">
        <f t="shared" si="21"/>
        <v/>
      </c>
      <c r="P63" s="4"/>
      <c r="Q63" s="4"/>
      <c r="R63" s="7" t="str">
        <f t="shared" si="22"/>
        <v/>
      </c>
      <c r="S63" s="4"/>
      <c r="T63" s="4"/>
      <c r="U63" s="6">
        <f t="shared" si="0"/>
        <v>0</v>
      </c>
      <c r="V63" s="4"/>
      <c r="W63" s="4"/>
      <c r="X63" s="4"/>
      <c r="Y63" s="4"/>
      <c r="Z63" s="4"/>
      <c r="AA63" s="4"/>
      <c r="AB63" s="4"/>
      <c r="AC63" s="4"/>
      <c r="AD63" s="58">
        <f t="shared" si="2"/>
        <v>0</v>
      </c>
      <c r="AE63" s="59" t="str">
        <f t="shared" si="3"/>
        <v/>
      </c>
      <c r="AF63" s="59" t="str">
        <f t="shared" ref="AF63" si="379">IFERROR(I62/AD63,"")</f>
        <v/>
      </c>
      <c r="AG63" s="59" t="str">
        <f t="shared" si="1"/>
        <v/>
      </c>
      <c r="AH63" s="7" t="str">
        <f t="shared" ref="AH63" si="380">IFERROR(S63/(S63+T62),"")</f>
        <v/>
      </c>
      <c r="AI63" s="7" t="str">
        <f t="shared" ref="AI63" si="381">IFERROR(T63/(T63+S62),"")</f>
        <v/>
      </c>
      <c r="AJ63" s="7" t="str">
        <f t="shared" ref="AJ63" si="382">IFERROR(U63/(U63+U62),"")</f>
        <v/>
      </c>
      <c r="AK63" s="7" t="str">
        <f t="shared" si="8"/>
        <v/>
      </c>
      <c r="AL63" s="7" t="str">
        <f t="shared" si="9"/>
        <v/>
      </c>
      <c r="AM63" s="7" t="str">
        <f t="shared" si="10"/>
        <v/>
      </c>
      <c r="AN63" s="7" t="str">
        <f t="shared" si="11"/>
        <v/>
      </c>
      <c r="AO63" s="7" t="str">
        <f t="shared" si="12"/>
        <v/>
      </c>
      <c r="AP63" s="7" t="str">
        <f t="shared" si="13"/>
        <v/>
      </c>
      <c r="AQ63" s="7" t="str">
        <f t="shared" si="14"/>
        <v/>
      </c>
      <c r="AR63" s="7" t="str">
        <f t="shared" si="15"/>
        <v/>
      </c>
    </row>
    <row r="64" spans="1:44" x14ac:dyDescent="0.2">
      <c r="A64" s="2"/>
      <c r="B64" s="3"/>
      <c r="C64" s="4"/>
      <c r="D64" s="4"/>
      <c r="E64" s="4"/>
      <c r="F64" s="4"/>
      <c r="G64" s="4"/>
      <c r="H64" s="6">
        <f>SUMIFS(CargaDatosJug!J:J,CargaDatosJug!$A:$A,CargaDatosEq!$A64,CargaDatosJug!$B:$B,CargaDatosEq!$B64,CargaDatosJug!$C:$C,CargaDatosEq!$C64,CargaDatosJug!$E:$E,CargaDatosEq!$E64,CargaDatosJug!$F:$F,CargaDatosEq!$F64,CargaDatosJug!$G:$G,CargaDatosEq!$G64)+SUMIFS(CargaDatosJug!K:K,CargaDatosJug!$A:$A,CargaDatosEq!$A64,CargaDatosJug!$B:$B,CargaDatosEq!$B64,CargaDatosJug!$C:$C,CargaDatosEq!$C64,CargaDatosJug!$E:$E,CargaDatosEq!$E64,CargaDatosJug!$F:$F,CargaDatosEq!$F64,CargaDatosJug!$G:$G,CargaDatosEq!$G64)/60</f>
        <v>0</v>
      </c>
      <c r="I64" s="6">
        <f>SUMIFS(CargaDatosJug!L:L,CargaDatosJug!$A:$A,CargaDatosEq!$A64,CargaDatosJug!$B:$B,CargaDatosEq!$B64,CargaDatosJug!$C:$C,CargaDatosEq!$C64,CargaDatosJug!$E:$E,CargaDatosEq!$E64,CargaDatosJug!$F:$F,CargaDatosEq!$F64,CargaDatosJug!$G:$G,CargaDatosEq!$G64)</f>
        <v>0</v>
      </c>
      <c r="J64" s="6">
        <f>SUMIFS(CargaDatosJug!M:M,CargaDatosJug!$A:$A,CargaDatosEq!$A64,CargaDatosJug!$B:$B,CargaDatosEq!$B64,CargaDatosJug!$C:$C,CargaDatosEq!$C64,CargaDatosJug!$E:$E,CargaDatosEq!$E64,CargaDatosJug!$F:$F,CargaDatosEq!$F64,CargaDatosJug!$G:$G,CargaDatosEq!$G64)</f>
        <v>0</v>
      </c>
      <c r="K64" s="6">
        <f>SUMIFS(CargaDatosJug!N:N,CargaDatosJug!$A:$A,CargaDatosEq!$A64,CargaDatosJug!$B:$B,CargaDatosEq!$B64,CargaDatosJug!$C:$C,CargaDatosEq!$C64,CargaDatosJug!$E:$E,CargaDatosEq!$E64,CargaDatosJug!$F:$F,CargaDatosEq!$F64,CargaDatosJug!$G:$G,CargaDatosEq!$G64)</f>
        <v>0</v>
      </c>
      <c r="L64" s="7" t="str">
        <f t="shared" si="20"/>
        <v/>
      </c>
      <c r="M64" s="6">
        <f>SUMIFS(CargaDatosJug!P:P,CargaDatosJug!$A:$A,CargaDatosEq!$A64,CargaDatosJug!$B:$B,CargaDatosEq!$B64,CargaDatosJug!$C:$C,CargaDatosEq!$C64,CargaDatosJug!$E:$E,CargaDatosEq!$E64,CargaDatosJug!$F:$F,CargaDatosEq!$F64,CargaDatosJug!$G:$G,CargaDatosEq!$G64)</f>
        <v>0</v>
      </c>
      <c r="N64" s="6">
        <f>SUMIFS(CargaDatosJug!Q:Q,CargaDatosJug!$A:$A,CargaDatosEq!$A64,CargaDatosJug!$B:$B,CargaDatosEq!$B64,CargaDatosJug!$C:$C,CargaDatosEq!$C64,CargaDatosJug!$E:$E,CargaDatosEq!$E64,CargaDatosJug!$F:$F,CargaDatosEq!$F64,CargaDatosJug!$G:$G,CargaDatosEq!$G64)</f>
        <v>0</v>
      </c>
      <c r="O64" s="7" t="str">
        <f t="shared" si="21"/>
        <v/>
      </c>
      <c r="P64" s="6">
        <f>SUMIFS(CargaDatosJug!S:S,CargaDatosJug!$A:$A,CargaDatosEq!$A64,CargaDatosJug!$B:$B,CargaDatosEq!$B64,CargaDatosJug!$C:$C,CargaDatosEq!$C64,CargaDatosJug!$E:$E,CargaDatosEq!$E64,CargaDatosJug!$F:$F,CargaDatosEq!$F64,CargaDatosJug!$G:$G,CargaDatosEq!$G64)</f>
        <v>0</v>
      </c>
      <c r="Q64" s="6">
        <f>SUMIFS(CargaDatosJug!T:T,CargaDatosJug!$A:$A,CargaDatosEq!$A64,CargaDatosJug!$B:$B,CargaDatosEq!$B64,CargaDatosJug!$C:$C,CargaDatosEq!$C64,CargaDatosJug!$E:$E,CargaDatosEq!$E64,CargaDatosJug!$F:$F,CargaDatosEq!$F64,CargaDatosJug!$G:$G,CargaDatosEq!$G64)</f>
        <v>0</v>
      </c>
      <c r="R64" s="7" t="str">
        <f t="shared" si="22"/>
        <v/>
      </c>
      <c r="S64" s="6">
        <f>SUMIFS(CargaDatosJug!V:V,CargaDatosJug!$A:$A,CargaDatosEq!$A64,CargaDatosJug!$B:$B,CargaDatosEq!$B64,CargaDatosJug!$C:$C,CargaDatosEq!$C64,CargaDatosJug!$E:$E,CargaDatosEq!$E64,CargaDatosJug!$F:$F,CargaDatosEq!$F64,CargaDatosJug!$G:$G,CargaDatosEq!$G64)</f>
        <v>0</v>
      </c>
      <c r="T64" s="6">
        <f>SUMIFS(CargaDatosJug!W:W,CargaDatosJug!$A:$A,CargaDatosEq!$A64,CargaDatosJug!$B:$B,CargaDatosEq!$B64,CargaDatosJug!$C:$C,CargaDatosEq!$C64,CargaDatosJug!$E:$E,CargaDatosEq!$E64,CargaDatosJug!$F:$F,CargaDatosEq!$F64,CargaDatosJug!$G:$G,CargaDatosEq!$G64)</f>
        <v>0</v>
      </c>
      <c r="U64" s="6">
        <f t="shared" si="0"/>
        <v>0</v>
      </c>
      <c r="V64" s="6">
        <f>SUMIFS(CargaDatosJug!Y:Y,CargaDatosJug!$A:$A,CargaDatosEq!$A64,CargaDatosJug!$B:$B,CargaDatosEq!$B64,CargaDatosJug!$C:$C,CargaDatosEq!$C64,CargaDatosJug!$E:$E,CargaDatosEq!$E64,CargaDatosJug!$F:$F,CargaDatosEq!$F64,CargaDatosJug!$G:$G,CargaDatosEq!$G64)</f>
        <v>0</v>
      </c>
      <c r="W64" s="6">
        <f>SUMIFS(CargaDatosJug!Z:Z,CargaDatosJug!$A:$A,CargaDatosEq!$A64,CargaDatosJug!$B:$B,CargaDatosEq!$B64,CargaDatosJug!$C:$C,CargaDatosEq!$C64,CargaDatosJug!$E:$E,CargaDatosEq!$E64,CargaDatosJug!$F:$F,CargaDatosEq!$F64,CargaDatosJug!$G:$G,CargaDatosEq!$G64)</f>
        <v>0</v>
      </c>
      <c r="X64" s="6">
        <f>SUMIFS(CargaDatosJug!AA:AA,CargaDatosJug!$A:$A,CargaDatosEq!$A64,CargaDatosJug!$B:$B,CargaDatosEq!$B64,CargaDatosJug!$C:$C,CargaDatosEq!$C64,CargaDatosJug!$E:$E,CargaDatosEq!$E64,CargaDatosJug!$F:$F,CargaDatosEq!$F64,CargaDatosJug!$G:$G,CargaDatosEq!$G64)</f>
        <v>0</v>
      </c>
      <c r="Y64" s="6">
        <f>SUMIFS(CargaDatosJug!AB:AB,CargaDatosJug!$A:$A,CargaDatosEq!$A64,CargaDatosJug!$B:$B,CargaDatosEq!$B64,CargaDatosJug!$C:$C,CargaDatosEq!$C64,CargaDatosJug!$E:$E,CargaDatosEq!$E64,CargaDatosJug!$F:$F,CargaDatosEq!$F64,CargaDatosJug!$G:$G,CargaDatosEq!$G64)</f>
        <v>0</v>
      </c>
      <c r="Z64" s="6">
        <f>SUMIFS(CargaDatosJug!AC:AC,CargaDatosJug!$A:$A,CargaDatosEq!$A64,CargaDatosJug!$B:$B,CargaDatosEq!$B64,CargaDatosJug!$C:$C,CargaDatosEq!$C64,CargaDatosJug!$E:$E,CargaDatosEq!$E64,CargaDatosJug!$F:$F,CargaDatosEq!$F64,CargaDatosJug!$G:$G,CargaDatosEq!$G64)</f>
        <v>0</v>
      </c>
      <c r="AA64" s="6">
        <f>SUMIFS(CargaDatosJug!AD:AD,CargaDatosJug!$A:$A,CargaDatosEq!$A64,CargaDatosJug!$B:$B,CargaDatosEq!$B64,CargaDatosJug!$C:$C,CargaDatosEq!$C64,CargaDatosJug!$E:$E,CargaDatosEq!$E64,CargaDatosJug!$F:$F,CargaDatosEq!$F64,CargaDatosJug!$G:$G,CargaDatosEq!$G64)</f>
        <v>0</v>
      </c>
      <c r="AB64" s="6">
        <f>SUMIFS(CargaDatosJug!AE:AE,CargaDatosJug!$A:$A,CargaDatosEq!$A64,CargaDatosJug!$B:$B,CargaDatosEq!$B64,CargaDatosJug!$C:$C,CargaDatosEq!$C64,CargaDatosJug!$E:$E,CargaDatosEq!$E64,CargaDatosJug!$F:$F,CargaDatosEq!$F64,CargaDatosJug!$G:$G,CargaDatosEq!$G64)</f>
        <v>0</v>
      </c>
      <c r="AC64" s="6">
        <f>SUMIFS(CargaDatosJug!AF:AF,CargaDatosJug!$A:$A,CargaDatosEq!$A64,CargaDatosJug!$B:$B,CargaDatosEq!$B64,CargaDatosJug!$C:$C,CargaDatosEq!$C64,CargaDatosJug!$E:$E,CargaDatosEq!$E64,CargaDatosJug!$F:$F,CargaDatosEq!$F64,CargaDatosJug!$G:$G,CargaDatosEq!$G64)</f>
        <v>0</v>
      </c>
      <c r="AD64" s="58">
        <f t="shared" si="2"/>
        <v>0</v>
      </c>
      <c r="AE64" s="59" t="str">
        <f t="shared" si="3"/>
        <v/>
      </c>
      <c r="AF64" s="59" t="str">
        <f t="shared" ref="AF64" si="383">IFERROR(I65/AD64,"")</f>
        <v/>
      </c>
      <c r="AG64" s="59" t="str">
        <f t="shared" si="1"/>
        <v/>
      </c>
      <c r="AH64" s="7" t="str">
        <f t="shared" ref="AH64" si="384">IFERROR(S64/(S64+T65),"")</f>
        <v/>
      </c>
      <c r="AI64" s="7" t="str">
        <f t="shared" ref="AI64" si="385">IFERROR(T64/(T64+S65),"")</f>
        <v/>
      </c>
      <c r="AJ64" s="7" t="str">
        <f t="shared" ref="AJ64" si="386">IFERROR(U64/(U64+U65),"")</f>
        <v/>
      </c>
      <c r="AK64" s="7" t="str">
        <f t="shared" si="8"/>
        <v/>
      </c>
      <c r="AL64" s="7" t="str">
        <f t="shared" si="9"/>
        <v/>
      </c>
      <c r="AM64" s="7" t="str">
        <f t="shared" si="10"/>
        <v/>
      </c>
      <c r="AN64" s="7" t="str">
        <f t="shared" si="11"/>
        <v/>
      </c>
      <c r="AO64" s="7" t="str">
        <f t="shared" si="12"/>
        <v/>
      </c>
      <c r="AP64" s="7" t="str">
        <f t="shared" si="13"/>
        <v/>
      </c>
      <c r="AQ64" s="7" t="str">
        <f t="shared" si="14"/>
        <v/>
      </c>
      <c r="AR64" s="7" t="str">
        <f t="shared" si="15"/>
        <v/>
      </c>
    </row>
    <row r="65" spans="1:44" x14ac:dyDescent="0.2">
      <c r="A65" s="8">
        <f t="shared" ref="A65:C65" si="387">+A64</f>
        <v>0</v>
      </c>
      <c r="B65" s="9">
        <f t="shared" si="387"/>
        <v>0</v>
      </c>
      <c r="C65" s="6">
        <f t="shared" si="387"/>
        <v>0</v>
      </c>
      <c r="D65" s="6" t="str">
        <f t="shared" ref="D65" si="388">IF(D64="Local","Visitante","Local")</f>
        <v>Local</v>
      </c>
      <c r="E65" s="6">
        <f t="shared" si="208"/>
        <v>0</v>
      </c>
      <c r="F65" s="6">
        <f t="shared" ref="F65" si="389">+G64</f>
        <v>0</v>
      </c>
      <c r="G65" s="6">
        <f t="shared" ref="G65" si="390">+F64</f>
        <v>0</v>
      </c>
      <c r="H65" s="4"/>
      <c r="I65" s="4"/>
      <c r="J65" s="4"/>
      <c r="K65" s="4"/>
      <c r="L65" s="7" t="str">
        <f t="shared" si="20"/>
        <v/>
      </c>
      <c r="M65" s="4"/>
      <c r="N65" s="4"/>
      <c r="O65" s="7" t="str">
        <f t="shared" si="21"/>
        <v/>
      </c>
      <c r="P65" s="4"/>
      <c r="Q65" s="4"/>
      <c r="R65" s="7" t="str">
        <f t="shared" si="22"/>
        <v/>
      </c>
      <c r="S65" s="4"/>
      <c r="T65" s="4"/>
      <c r="U65" s="6">
        <f t="shared" si="0"/>
        <v>0</v>
      </c>
      <c r="V65" s="4"/>
      <c r="W65" s="4"/>
      <c r="X65" s="4"/>
      <c r="Y65" s="4"/>
      <c r="Z65" s="4"/>
      <c r="AA65" s="4"/>
      <c r="AB65" s="4"/>
      <c r="AC65" s="4"/>
      <c r="AD65" s="58">
        <f t="shared" si="2"/>
        <v>0</v>
      </c>
      <c r="AE65" s="59" t="str">
        <f t="shared" si="3"/>
        <v/>
      </c>
      <c r="AF65" s="59" t="str">
        <f t="shared" ref="AF65" si="391">IFERROR(I64/AD65,"")</f>
        <v/>
      </c>
      <c r="AG65" s="59" t="str">
        <f t="shared" si="1"/>
        <v/>
      </c>
      <c r="AH65" s="7" t="str">
        <f t="shared" ref="AH65" si="392">IFERROR(S65/(S65+T64),"")</f>
        <v/>
      </c>
      <c r="AI65" s="7" t="str">
        <f t="shared" ref="AI65" si="393">IFERROR(T65/(T65+S64),"")</f>
        <v/>
      </c>
      <c r="AJ65" s="7" t="str">
        <f t="shared" ref="AJ65" si="394">IFERROR(U65/(U65+U64),"")</f>
        <v/>
      </c>
      <c r="AK65" s="7" t="str">
        <f t="shared" si="8"/>
        <v/>
      </c>
      <c r="AL65" s="7" t="str">
        <f t="shared" si="9"/>
        <v/>
      </c>
      <c r="AM65" s="7" t="str">
        <f t="shared" si="10"/>
        <v/>
      </c>
      <c r="AN65" s="7" t="str">
        <f t="shared" si="11"/>
        <v/>
      </c>
      <c r="AO65" s="7" t="str">
        <f t="shared" si="12"/>
        <v/>
      </c>
      <c r="AP65" s="7" t="str">
        <f t="shared" si="13"/>
        <v/>
      </c>
      <c r="AQ65" s="7" t="str">
        <f t="shared" si="14"/>
        <v/>
      </c>
      <c r="AR65" s="7" t="str">
        <f t="shared" si="15"/>
        <v/>
      </c>
    </row>
    <row r="66" spans="1:44" x14ac:dyDescent="0.2">
      <c r="A66" s="2"/>
      <c r="B66" s="3"/>
      <c r="C66" s="4"/>
      <c r="D66" s="4"/>
      <c r="E66" s="4"/>
      <c r="F66" s="4"/>
      <c r="G66" s="4"/>
      <c r="H66" s="6">
        <f>SUMIFS(CargaDatosJug!J:J,CargaDatosJug!$A:$A,CargaDatosEq!$A66,CargaDatosJug!$B:$B,CargaDatosEq!$B66,CargaDatosJug!$C:$C,CargaDatosEq!$C66,CargaDatosJug!$E:$E,CargaDatosEq!$E66,CargaDatosJug!$F:$F,CargaDatosEq!$F66,CargaDatosJug!$G:$G,CargaDatosEq!$G66)+SUMIFS(CargaDatosJug!K:K,CargaDatosJug!$A:$A,CargaDatosEq!$A66,CargaDatosJug!$B:$B,CargaDatosEq!$B66,CargaDatosJug!$C:$C,CargaDatosEq!$C66,CargaDatosJug!$E:$E,CargaDatosEq!$E66,CargaDatosJug!$F:$F,CargaDatosEq!$F66,CargaDatosJug!$G:$G,CargaDatosEq!$G66)/60</f>
        <v>0</v>
      </c>
      <c r="I66" s="6">
        <f>SUMIFS(CargaDatosJug!L:L,CargaDatosJug!$A:$A,CargaDatosEq!$A66,CargaDatosJug!$B:$B,CargaDatosEq!$B66,CargaDatosJug!$C:$C,CargaDatosEq!$C66,CargaDatosJug!$E:$E,CargaDatosEq!$E66,CargaDatosJug!$F:$F,CargaDatosEq!$F66,CargaDatosJug!$G:$G,CargaDatosEq!$G66)</f>
        <v>0</v>
      </c>
      <c r="J66" s="6">
        <f>SUMIFS(CargaDatosJug!M:M,CargaDatosJug!$A:$A,CargaDatosEq!$A66,CargaDatosJug!$B:$B,CargaDatosEq!$B66,CargaDatosJug!$C:$C,CargaDatosEq!$C66,CargaDatosJug!$E:$E,CargaDatosEq!$E66,CargaDatosJug!$F:$F,CargaDatosEq!$F66,CargaDatosJug!$G:$G,CargaDatosEq!$G66)</f>
        <v>0</v>
      </c>
      <c r="K66" s="6">
        <f>SUMIFS(CargaDatosJug!N:N,CargaDatosJug!$A:$A,CargaDatosEq!$A66,CargaDatosJug!$B:$B,CargaDatosEq!$B66,CargaDatosJug!$C:$C,CargaDatosEq!$C66,CargaDatosJug!$E:$E,CargaDatosEq!$E66,CargaDatosJug!$F:$F,CargaDatosEq!$F66,CargaDatosJug!$G:$G,CargaDatosEq!$G66)</f>
        <v>0</v>
      </c>
      <c r="L66" s="7" t="str">
        <f t="shared" si="20"/>
        <v/>
      </c>
      <c r="M66" s="6">
        <f>SUMIFS(CargaDatosJug!P:P,CargaDatosJug!$A:$A,CargaDatosEq!$A66,CargaDatosJug!$B:$B,CargaDatosEq!$B66,CargaDatosJug!$C:$C,CargaDatosEq!$C66,CargaDatosJug!$E:$E,CargaDatosEq!$E66,CargaDatosJug!$F:$F,CargaDatosEq!$F66,CargaDatosJug!$G:$G,CargaDatosEq!$G66)</f>
        <v>0</v>
      </c>
      <c r="N66" s="6">
        <f>SUMIFS(CargaDatosJug!Q:Q,CargaDatosJug!$A:$A,CargaDatosEq!$A66,CargaDatosJug!$B:$B,CargaDatosEq!$B66,CargaDatosJug!$C:$C,CargaDatosEq!$C66,CargaDatosJug!$E:$E,CargaDatosEq!$E66,CargaDatosJug!$F:$F,CargaDatosEq!$F66,CargaDatosJug!$G:$G,CargaDatosEq!$G66)</f>
        <v>0</v>
      </c>
      <c r="O66" s="7" t="str">
        <f t="shared" si="21"/>
        <v/>
      </c>
      <c r="P66" s="6">
        <f>SUMIFS(CargaDatosJug!S:S,CargaDatosJug!$A:$A,CargaDatosEq!$A66,CargaDatosJug!$B:$B,CargaDatosEq!$B66,CargaDatosJug!$C:$C,CargaDatosEq!$C66,CargaDatosJug!$E:$E,CargaDatosEq!$E66,CargaDatosJug!$F:$F,CargaDatosEq!$F66,CargaDatosJug!$G:$G,CargaDatosEq!$G66)</f>
        <v>0</v>
      </c>
      <c r="Q66" s="6">
        <f>SUMIFS(CargaDatosJug!T:T,CargaDatosJug!$A:$A,CargaDatosEq!$A66,CargaDatosJug!$B:$B,CargaDatosEq!$B66,CargaDatosJug!$C:$C,CargaDatosEq!$C66,CargaDatosJug!$E:$E,CargaDatosEq!$E66,CargaDatosJug!$F:$F,CargaDatosEq!$F66,CargaDatosJug!$G:$G,CargaDatosEq!$G66)</f>
        <v>0</v>
      </c>
      <c r="R66" s="7" t="str">
        <f t="shared" si="22"/>
        <v/>
      </c>
      <c r="S66" s="6">
        <f>SUMIFS(CargaDatosJug!V:V,CargaDatosJug!$A:$A,CargaDatosEq!$A66,CargaDatosJug!$B:$B,CargaDatosEq!$B66,CargaDatosJug!$C:$C,CargaDatosEq!$C66,CargaDatosJug!$E:$E,CargaDatosEq!$E66,CargaDatosJug!$F:$F,CargaDatosEq!$F66,CargaDatosJug!$G:$G,CargaDatosEq!$G66)</f>
        <v>0</v>
      </c>
      <c r="T66" s="6">
        <f>SUMIFS(CargaDatosJug!W:W,CargaDatosJug!$A:$A,CargaDatosEq!$A66,CargaDatosJug!$B:$B,CargaDatosEq!$B66,CargaDatosJug!$C:$C,CargaDatosEq!$C66,CargaDatosJug!$E:$E,CargaDatosEq!$E66,CargaDatosJug!$F:$F,CargaDatosEq!$F66,CargaDatosJug!$G:$G,CargaDatosEq!$G66)</f>
        <v>0</v>
      </c>
      <c r="U66" s="6">
        <f t="shared" si="0"/>
        <v>0</v>
      </c>
      <c r="V66" s="6">
        <f>SUMIFS(CargaDatosJug!Y:Y,CargaDatosJug!$A:$A,CargaDatosEq!$A66,CargaDatosJug!$B:$B,CargaDatosEq!$B66,CargaDatosJug!$C:$C,CargaDatosEq!$C66,CargaDatosJug!$E:$E,CargaDatosEq!$E66,CargaDatosJug!$F:$F,CargaDatosEq!$F66,CargaDatosJug!$G:$G,CargaDatosEq!$G66)</f>
        <v>0</v>
      </c>
      <c r="W66" s="6">
        <f>SUMIFS(CargaDatosJug!Z:Z,CargaDatosJug!$A:$A,CargaDatosEq!$A66,CargaDatosJug!$B:$B,CargaDatosEq!$B66,CargaDatosJug!$C:$C,CargaDatosEq!$C66,CargaDatosJug!$E:$E,CargaDatosEq!$E66,CargaDatosJug!$F:$F,CargaDatosEq!$F66,CargaDatosJug!$G:$G,CargaDatosEq!$G66)</f>
        <v>0</v>
      </c>
      <c r="X66" s="6">
        <f>SUMIFS(CargaDatosJug!AA:AA,CargaDatosJug!$A:$A,CargaDatosEq!$A66,CargaDatosJug!$B:$B,CargaDatosEq!$B66,CargaDatosJug!$C:$C,CargaDatosEq!$C66,CargaDatosJug!$E:$E,CargaDatosEq!$E66,CargaDatosJug!$F:$F,CargaDatosEq!$F66,CargaDatosJug!$G:$G,CargaDatosEq!$G66)</f>
        <v>0</v>
      </c>
      <c r="Y66" s="6">
        <f>SUMIFS(CargaDatosJug!AB:AB,CargaDatosJug!$A:$A,CargaDatosEq!$A66,CargaDatosJug!$B:$B,CargaDatosEq!$B66,CargaDatosJug!$C:$C,CargaDatosEq!$C66,CargaDatosJug!$E:$E,CargaDatosEq!$E66,CargaDatosJug!$F:$F,CargaDatosEq!$F66,CargaDatosJug!$G:$G,CargaDatosEq!$G66)</f>
        <v>0</v>
      </c>
      <c r="Z66" s="6">
        <f>SUMIFS(CargaDatosJug!AC:AC,CargaDatosJug!$A:$A,CargaDatosEq!$A66,CargaDatosJug!$B:$B,CargaDatosEq!$B66,CargaDatosJug!$C:$C,CargaDatosEq!$C66,CargaDatosJug!$E:$E,CargaDatosEq!$E66,CargaDatosJug!$F:$F,CargaDatosEq!$F66,CargaDatosJug!$G:$G,CargaDatosEq!$G66)</f>
        <v>0</v>
      </c>
      <c r="AA66" s="6">
        <f>SUMIFS(CargaDatosJug!AD:AD,CargaDatosJug!$A:$A,CargaDatosEq!$A66,CargaDatosJug!$B:$B,CargaDatosEq!$B66,CargaDatosJug!$C:$C,CargaDatosEq!$C66,CargaDatosJug!$E:$E,CargaDatosEq!$E66,CargaDatosJug!$F:$F,CargaDatosEq!$F66,CargaDatosJug!$G:$G,CargaDatosEq!$G66)</f>
        <v>0</v>
      </c>
      <c r="AB66" s="6">
        <f>SUMIFS(CargaDatosJug!AE:AE,CargaDatosJug!$A:$A,CargaDatosEq!$A66,CargaDatosJug!$B:$B,CargaDatosEq!$B66,CargaDatosJug!$C:$C,CargaDatosEq!$C66,CargaDatosJug!$E:$E,CargaDatosEq!$E66,CargaDatosJug!$F:$F,CargaDatosEq!$F66,CargaDatosJug!$G:$G,CargaDatosEq!$G66)</f>
        <v>0</v>
      </c>
      <c r="AC66" s="6">
        <f>SUMIFS(CargaDatosJug!AF:AF,CargaDatosJug!$A:$A,CargaDatosEq!$A66,CargaDatosJug!$B:$B,CargaDatosEq!$B66,CargaDatosJug!$C:$C,CargaDatosEq!$C66,CargaDatosJug!$E:$E,CargaDatosEq!$E66,CargaDatosJug!$F:$F,CargaDatosEq!$F66,CargaDatosJug!$G:$G,CargaDatosEq!$G66)</f>
        <v>0</v>
      </c>
      <c r="AD66" s="58">
        <f t="shared" si="2"/>
        <v>0</v>
      </c>
      <c r="AE66" s="59" t="str">
        <f t="shared" si="3"/>
        <v/>
      </c>
      <c r="AF66" s="59" t="str">
        <f t="shared" ref="AF66" si="395">IFERROR(I67/AD66,"")</f>
        <v/>
      </c>
      <c r="AG66" s="59" t="str">
        <f t="shared" si="1"/>
        <v/>
      </c>
      <c r="AH66" s="7" t="str">
        <f t="shared" ref="AH66" si="396">IFERROR(S66/(S66+T67),"")</f>
        <v/>
      </c>
      <c r="AI66" s="7" t="str">
        <f t="shared" ref="AI66" si="397">IFERROR(T66/(T66+S67),"")</f>
        <v/>
      </c>
      <c r="AJ66" s="7" t="str">
        <f t="shared" ref="AJ66" si="398">IFERROR(U66/(U66+U67),"")</f>
        <v/>
      </c>
      <c r="AK66" s="7" t="str">
        <f t="shared" si="8"/>
        <v/>
      </c>
      <c r="AL66" s="7" t="str">
        <f t="shared" si="9"/>
        <v/>
      </c>
      <c r="AM66" s="7" t="str">
        <f t="shared" si="10"/>
        <v/>
      </c>
      <c r="AN66" s="7" t="str">
        <f t="shared" si="11"/>
        <v/>
      </c>
      <c r="AO66" s="7" t="str">
        <f t="shared" si="12"/>
        <v/>
      </c>
      <c r="AP66" s="7" t="str">
        <f t="shared" si="13"/>
        <v/>
      </c>
      <c r="AQ66" s="7" t="str">
        <f t="shared" si="14"/>
        <v/>
      </c>
      <c r="AR66" s="7" t="str">
        <f t="shared" si="15"/>
        <v/>
      </c>
    </row>
    <row r="67" spans="1:44" x14ac:dyDescent="0.2">
      <c r="A67" s="8">
        <f t="shared" ref="A67:C67" si="399">+A66</f>
        <v>0</v>
      </c>
      <c r="B67" s="9">
        <f t="shared" si="399"/>
        <v>0</v>
      </c>
      <c r="C67" s="6">
        <f t="shared" si="399"/>
        <v>0</v>
      </c>
      <c r="D67" s="6" t="str">
        <f t="shared" ref="D67" si="400">IF(D66="Local","Visitante","Local")</f>
        <v>Local</v>
      </c>
      <c r="E67" s="6">
        <f t="shared" si="208"/>
        <v>0</v>
      </c>
      <c r="F67" s="6">
        <f t="shared" ref="F67" si="401">+G66</f>
        <v>0</v>
      </c>
      <c r="G67" s="6">
        <f t="shared" ref="G67" si="402">+F66</f>
        <v>0</v>
      </c>
      <c r="H67" s="4"/>
      <c r="I67" s="4"/>
      <c r="J67" s="4"/>
      <c r="K67" s="4"/>
      <c r="L67" s="7" t="str">
        <f t="shared" si="20"/>
        <v/>
      </c>
      <c r="M67" s="4"/>
      <c r="N67" s="4"/>
      <c r="O67" s="7" t="str">
        <f t="shared" si="21"/>
        <v/>
      </c>
      <c r="P67" s="4"/>
      <c r="Q67" s="4"/>
      <c r="R67" s="7" t="str">
        <f t="shared" si="22"/>
        <v/>
      </c>
      <c r="S67" s="4"/>
      <c r="T67" s="4"/>
      <c r="U67" s="6">
        <f t="shared" si="0"/>
        <v>0</v>
      </c>
      <c r="V67" s="4"/>
      <c r="W67" s="4"/>
      <c r="X67" s="4"/>
      <c r="Y67" s="4"/>
      <c r="Z67" s="4"/>
      <c r="AA67" s="4"/>
      <c r="AB67" s="4"/>
      <c r="AC67" s="4"/>
      <c r="AD67" s="58">
        <f t="shared" si="2"/>
        <v>0</v>
      </c>
      <c r="AE67" s="59" t="str">
        <f t="shared" si="3"/>
        <v/>
      </c>
      <c r="AF67" s="59" t="str">
        <f t="shared" ref="AF67" si="403">IFERROR(I66/AD67,"")</f>
        <v/>
      </c>
      <c r="AG67" s="59" t="str">
        <f t="shared" si="1"/>
        <v/>
      </c>
      <c r="AH67" s="7" t="str">
        <f t="shared" ref="AH67" si="404">IFERROR(S67/(S67+T66),"")</f>
        <v/>
      </c>
      <c r="AI67" s="7" t="str">
        <f t="shared" ref="AI67" si="405">IFERROR(T67/(T67+S66),"")</f>
        <v/>
      </c>
      <c r="AJ67" s="7" t="str">
        <f t="shared" ref="AJ67" si="406">IFERROR(U67/(U67+U66),"")</f>
        <v/>
      </c>
      <c r="AK67" s="7" t="str">
        <f t="shared" si="8"/>
        <v/>
      </c>
      <c r="AL67" s="7" t="str">
        <f t="shared" si="9"/>
        <v/>
      </c>
      <c r="AM67" s="7" t="str">
        <f t="shared" si="10"/>
        <v/>
      </c>
      <c r="AN67" s="7" t="str">
        <f t="shared" si="11"/>
        <v/>
      </c>
      <c r="AO67" s="7" t="str">
        <f t="shared" si="12"/>
        <v/>
      </c>
      <c r="AP67" s="7" t="str">
        <f t="shared" si="13"/>
        <v/>
      </c>
      <c r="AQ67" s="7" t="str">
        <f t="shared" si="14"/>
        <v/>
      </c>
      <c r="AR67" s="7" t="str">
        <f t="shared" si="15"/>
        <v/>
      </c>
    </row>
    <row r="68" spans="1:44" x14ac:dyDescent="0.2">
      <c r="A68" s="2"/>
      <c r="B68" s="3"/>
      <c r="C68" s="4"/>
      <c r="D68" s="4"/>
      <c r="E68" s="4"/>
      <c r="F68" s="4"/>
      <c r="G68" s="4"/>
      <c r="H68" s="6">
        <f>SUMIFS(CargaDatosJug!J:J,CargaDatosJug!$A:$A,CargaDatosEq!$A68,CargaDatosJug!$B:$B,CargaDatosEq!$B68,CargaDatosJug!$C:$C,CargaDatosEq!$C68,CargaDatosJug!$E:$E,CargaDatosEq!$E68,CargaDatosJug!$F:$F,CargaDatosEq!$F68,CargaDatosJug!$G:$G,CargaDatosEq!$G68)+SUMIFS(CargaDatosJug!K:K,CargaDatosJug!$A:$A,CargaDatosEq!$A68,CargaDatosJug!$B:$B,CargaDatosEq!$B68,CargaDatosJug!$C:$C,CargaDatosEq!$C68,CargaDatosJug!$E:$E,CargaDatosEq!$E68,CargaDatosJug!$F:$F,CargaDatosEq!$F68,CargaDatosJug!$G:$G,CargaDatosEq!$G68)/60</f>
        <v>0</v>
      </c>
      <c r="I68" s="6">
        <f>SUMIFS(CargaDatosJug!L:L,CargaDatosJug!$A:$A,CargaDatosEq!$A68,CargaDatosJug!$B:$B,CargaDatosEq!$B68,CargaDatosJug!$C:$C,CargaDatosEq!$C68,CargaDatosJug!$E:$E,CargaDatosEq!$E68,CargaDatosJug!$F:$F,CargaDatosEq!$F68,CargaDatosJug!$G:$G,CargaDatosEq!$G68)</f>
        <v>0</v>
      </c>
      <c r="J68" s="6">
        <f>SUMIFS(CargaDatosJug!M:M,CargaDatosJug!$A:$A,CargaDatosEq!$A68,CargaDatosJug!$B:$B,CargaDatosEq!$B68,CargaDatosJug!$C:$C,CargaDatosEq!$C68,CargaDatosJug!$E:$E,CargaDatosEq!$E68,CargaDatosJug!$F:$F,CargaDatosEq!$F68,CargaDatosJug!$G:$G,CargaDatosEq!$G68)</f>
        <v>0</v>
      </c>
      <c r="K68" s="6">
        <f>SUMIFS(CargaDatosJug!N:N,CargaDatosJug!$A:$A,CargaDatosEq!$A68,CargaDatosJug!$B:$B,CargaDatosEq!$B68,CargaDatosJug!$C:$C,CargaDatosEq!$C68,CargaDatosJug!$E:$E,CargaDatosEq!$E68,CargaDatosJug!$F:$F,CargaDatosEq!$F68,CargaDatosJug!$G:$G,CargaDatosEq!$G68)</f>
        <v>0</v>
      </c>
      <c r="L68" s="7" t="str">
        <f t="shared" si="20"/>
        <v/>
      </c>
      <c r="M68" s="6">
        <f>SUMIFS(CargaDatosJug!P:P,CargaDatosJug!$A:$A,CargaDatosEq!$A68,CargaDatosJug!$B:$B,CargaDatosEq!$B68,CargaDatosJug!$C:$C,CargaDatosEq!$C68,CargaDatosJug!$E:$E,CargaDatosEq!$E68,CargaDatosJug!$F:$F,CargaDatosEq!$F68,CargaDatosJug!$G:$G,CargaDatosEq!$G68)</f>
        <v>0</v>
      </c>
      <c r="N68" s="6">
        <f>SUMIFS(CargaDatosJug!Q:Q,CargaDatosJug!$A:$A,CargaDatosEq!$A68,CargaDatosJug!$B:$B,CargaDatosEq!$B68,CargaDatosJug!$C:$C,CargaDatosEq!$C68,CargaDatosJug!$E:$E,CargaDatosEq!$E68,CargaDatosJug!$F:$F,CargaDatosEq!$F68,CargaDatosJug!$G:$G,CargaDatosEq!$G68)</f>
        <v>0</v>
      </c>
      <c r="O68" s="7" t="str">
        <f t="shared" si="21"/>
        <v/>
      </c>
      <c r="P68" s="6">
        <f>SUMIFS(CargaDatosJug!S:S,CargaDatosJug!$A:$A,CargaDatosEq!$A68,CargaDatosJug!$B:$B,CargaDatosEq!$B68,CargaDatosJug!$C:$C,CargaDatosEq!$C68,CargaDatosJug!$E:$E,CargaDatosEq!$E68,CargaDatosJug!$F:$F,CargaDatosEq!$F68,CargaDatosJug!$G:$G,CargaDatosEq!$G68)</f>
        <v>0</v>
      </c>
      <c r="Q68" s="6">
        <f>SUMIFS(CargaDatosJug!T:T,CargaDatosJug!$A:$A,CargaDatosEq!$A68,CargaDatosJug!$B:$B,CargaDatosEq!$B68,CargaDatosJug!$C:$C,CargaDatosEq!$C68,CargaDatosJug!$E:$E,CargaDatosEq!$E68,CargaDatosJug!$F:$F,CargaDatosEq!$F68,CargaDatosJug!$G:$G,CargaDatosEq!$G68)</f>
        <v>0</v>
      </c>
      <c r="R68" s="7" t="str">
        <f t="shared" si="22"/>
        <v/>
      </c>
      <c r="S68" s="6">
        <f>SUMIFS(CargaDatosJug!V:V,CargaDatosJug!$A:$A,CargaDatosEq!$A68,CargaDatosJug!$B:$B,CargaDatosEq!$B68,CargaDatosJug!$C:$C,CargaDatosEq!$C68,CargaDatosJug!$E:$E,CargaDatosEq!$E68,CargaDatosJug!$F:$F,CargaDatosEq!$F68,CargaDatosJug!$G:$G,CargaDatosEq!$G68)</f>
        <v>0</v>
      </c>
      <c r="T68" s="6">
        <f>SUMIFS(CargaDatosJug!W:W,CargaDatosJug!$A:$A,CargaDatosEq!$A68,CargaDatosJug!$B:$B,CargaDatosEq!$B68,CargaDatosJug!$C:$C,CargaDatosEq!$C68,CargaDatosJug!$E:$E,CargaDatosEq!$E68,CargaDatosJug!$F:$F,CargaDatosEq!$F68,CargaDatosJug!$G:$G,CargaDatosEq!$G68)</f>
        <v>0</v>
      </c>
      <c r="U68" s="6">
        <f t="shared" si="0"/>
        <v>0</v>
      </c>
      <c r="V68" s="6">
        <f>SUMIFS(CargaDatosJug!Y:Y,CargaDatosJug!$A:$A,CargaDatosEq!$A68,CargaDatosJug!$B:$B,CargaDatosEq!$B68,CargaDatosJug!$C:$C,CargaDatosEq!$C68,CargaDatosJug!$E:$E,CargaDatosEq!$E68,CargaDatosJug!$F:$F,CargaDatosEq!$F68,CargaDatosJug!$G:$G,CargaDatosEq!$G68)</f>
        <v>0</v>
      </c>
      <c r="W68" s="6">
        <f>SUMIFS(CargaDatosJug!Z:Z,CargaDatosJug!$A:$A,CargaDatosEq!$A68,CargaDatosJug!$B:$B,CargaDatosEq!$B68,CargaDatosJug!$C:$C,CargaDatosEq!$C68,CargaDatosJug!$E:$E,CargaDatosEq!$E68,CargaDatosJug!$F:$F,CargaDatosEq!$F68,CargaDatosJug!$G:$G,CargaDatosEq!$G68)</f>
        <v>0</v>
      </c>
      <c r="X68" s="6">
        <f>SUMIFS(CargaDatosJug!AA:AA,CargaDatosJug!$A:$A,CargaDatosEq!$A68,CargaDatosJug!$B:$B,CargaDatosEq!$B68,CargaDatosJug!$C:$C,CargaDatosEq!$C68,CargaDatosJug!$E:$E,CargaDatosEq!$E68,CargaDatosJug!$F:$F,CargaDatosEq!$F68,CargaDatosJug!$G:$G,CargaDatosEq!$G68)</f>
        <v>0</v>
      </c>
      <c r="Y68" s="6">
        <f>SUMIFS(CargaDatosJug!AB:AB,CargaDatosJug!$A:$A,CargaDatosEq!$A68,CargaDatosJug!$B:$B,CargaDatosEq!$B68,CargaDatosJug!$C:$C,CargaDatosEq!$C68,CargaDatosJug!$E:$E,CargaDatosEq!$E68,CargaDatosJug!$F:$F,CargaDatosEq!$F68,CargaDatosJug!$G:$G,CargaDatosEq!$G68)</f>
        <v>0</v>
      </c>
      <c r="Z68" s="6">
        <f>SUMIFS(CargaDatosJug!AC:AC,CargaDatosJug!$A:$A,CargaDatosEq!$A68,CargaDatosJug!$B:$B,CargaDatosEq!$B68,CargaDatosJug!$C:$C,CargaDatosEq!$C68,CargaDatosJug!$E:$E,CargaDatosEq!$E68,CargaDatosJug!$F:$F,CargaDatosEq!$F68,CargaDatosJug!$G:$G,CargaDatosEq!$G68)</f>
        <v>0</v>
      </c>
      <c r="AA68" s="6">
        <f>SUMIFS(CargaDatosJug!AD:AD,CargaDatosJug!$A:$A,CargaDatosEq!$A68,CargaDatosJug!$B:$B,CargaDatosEq!$B68,CargaDatosJug!$C:$C,CargaDatosEq!$C68,CargaDatosJug!$E:$E,CargaDatosEq!$E68,CargaDatosJug!$F:$F,CargaDatosEq!$F68,CargaDatosJug!$G:$G,CargaDatosEq!$G68)</f>
        <v>0</v>
      </c>
      <c r="AB68" s="6">
        <f>SUMIFS(CargaDatosJug!AE:AE,CargaDatosJug!$A:$A,CargaDatosEq!$A68,CargaDatosJug!$B:$B,CargaDatosEq!$B68,CargaDatosJug!$C:$C,CargaDatosEq!$C68,CargaDatosJug!$E:$E,CargaDatosEq!$E68,CargaDatosJug!$F:$F,CargaDatosEq!$F68,CargaDatosJug!$G:$G,CargaDatosEq!$G68)</f>
        <v>0</v>
      </c>
      <c r="AC68" s="6">
        <f>SUMIFS(CargaDatosJug!AF:AF,CargaDatosJug!$A:$A,CargaDatosEq!$A68,CargaDatosJug!$B:$B,CargaDatosEq!$B68,CargaDatosJug!$C:$C,CargaDatosEq!$C68,CargaDatosJug!$E:$E,CargaDatosEq!$E68,CargaDatosJug!$F:$F,CargaDatosEq!$F68,CargaDatosJug!$G:$G,CargaDatosEq!$G68)</f>
        <v>0</v>
      </c>
      <c r="AD68" s="58">
        <f t="shared" si="2"/>
        <v>0</v>
      </c>
      <c r="AE68" s="59" t="str">
        <f t="shared" si="3"/>
        <v/>
      </c>
      <c r="AF68" s="59" t="str">
        <f t="shared" ref="AF68" si="407">IFERROR(I69/AD68,"")</f>
        <v/>
      </c>
      <c r="AG68" s="59" t="str">
        <f t="shared" si="1"/>
        <v/>
      </c>
      <c r="AH68" s="7" t="str">
        <f t="shared" ref="AH68" si="408">IFERROR(S68/(S68+T69),"")</f>
        <v/>
      </c>
      <c r="AI68" s="7" t="str">
        <f t="shared" ref="AI68" si="409">IFERROR(T68/(T68+S69),"")</f>
        <v/>
      </c>
      <c r="AJ68" s="7" t="str">
        <f t="shared" ref="AJ68" si="410">IFERROR(U68/(U68+U69),"")</f>
        <v/>
      </c>
      <c r="AK68" s="7" t="str">
        <f t="shared" si="8"/>
        <v/>
      </c>
      <c r="AL68" s="7" t="str">
        <f t="shared" si="9"/>
        <v/>
      </c>
      <c r="AM68" s="7" t="str">
        <f t="shared" si="10"/>
        <v/>
      </c>
      <c r="AN68" s="7" t="str">
        <f t="shared" si="11"/>
        <v/>
      </c>
      <c r="AO68" s="7" t="str">
        <f t="shared" si="12"/>
        <v/>
      </c>
      <c r="AP68" s="7" t="str">
        <f t="shared" si="13"/>
        <v/>
      </c>
      <c r="AQ68" s="7" t="str">
        <f t="shared" si="14"/>
        <v/>
      </c>
      <c r="AR68" s="7" t="str">
        <f t="shared" si="15"/>
        <v/>
      </c>
    </row>
    <row r="69" spans="1:44" x14ac:dyDescent="0.2">
      <c r="A69" s="8">
        <f t="shared" ref="A69:C69" si="411">+A68</f>
        <v>0</v>
      </c>
      <c r="B69" s="9">
        <f t="shared" si="411"/>
        <v>0</v>
      </c>
      <c r="C69" s="6">
        <f t="shared" si="411"/>
        <v>0</v>
      </c>
      <c r="D69" s="6" t="str">
        <f t="shared" ref="D69" si="412">IF(D68="Local","Visitante","Local")</f>
        <v>Local</v>
      </c>
      <c r="E69" s="6">
        <f t="shared" si="208"/>
        <v>0</v>
      </c>
      <c r="F69" s="6">
        <f t="shared" ref="F69" si="413">+G68</f>
        <v>0</v>
      </c>
      <c r="G69" s="6">
        <f t="shared" ref="G69" si="414">+F68</f>
        <v>0</v>
      </c>
      <c r="H69" s="4"/>
      <c r="I69" s="4"/>
      <c r="J69" s="4"/>
      <c r="K69" s="4"/>
      <c r="L69" s="7" t="str">
        <f t="shared" si="20"/>
        <v/>
      </c>
      <c r="M69" s="4"/>
      <c r="N69" s="4"/>
      <c r="O69" s="7" t="str">
        <f t="shared" si="21"/>
        <v/>
      </c>
      <c r="P69" s="4"/>
      <c r="Q69" s="4"/>
      <c r="R69" s="7" t="str">
        <f t="shared" si="22"/>
        <v/>
      </c>
      <c r="S69" s="4"/>
      <c r="T69" s="4"/>
      <c r="U69" s="6">
        <f t="shared" ref="U69:U101" si="415">SUM(S69:T69)</f>
        <v>0</v>
      </c>
      <c r="V69" s="4"/>
      <c r="W69" s="4"/>
      <c r="X69" s="4"/>
      <c r="Y69" s="4"/>
      <c r="Z69" s="4"/>
      <c r="AA69" s="4"/>
      <c r="AB69" s="4"/>
      <c r="AC69" s="4"/>
      <c r="AD69" s="58">
        <f t="shared" si="2"/>
        <v>0</v>
      </c>
      <c r="AE69" s="59" t="str">
        <f t="shared" si="3"/>
        <v/>
      </c>
      <c r="AF69" s="59" t="str">
        <f t="shared" ref="AF69" si="416">IFERROR(I68/AD69,"")</f>
        <v/>
      </c>
      <c r="AG69" s="59" t="str">
        <f t="shared" ref="AG69:AG101" si="417">IFERROR(AE69-AF69,"")</f>
        <v/>
      </c>
      <c r="AH69" s="7" t="str">
        <f t="shared" ref="AH69" si="418">IFERROR(S69/(S69+T68),"")</f>
        <v/>
      </c>
      <c r="AI69" s="7" t="str">
        <f t="shared" ref="AI69" si="419">IFERROR(T69/(T69+S68),"")</f>
        <v/>
      </c>
      <c r="AJ69" s="7" t="str">
        <f t="shared" ref="AJ69" si="420">IFERROR(U69/(U69+U68),"")</f>
        <v/>
      </c>
      <c r="AK69" s="7" t="str">
        <f t="shared" si="8"/>
        <v/>
      </c>
      <c r="AL69" s="7" t="str">
        <f t="shared" si="9"/>
        <v/>
      </c>
      <c r="AM69" s="7" t="str">
        <f t="shared" si="10"/>
        <v/>
      </c>
      <c r="AN69" s="7" t="str">
        <f t="shared" si="11"/>
        <v/>
      </c>
      <c r="AO69" s="7" t="str">
        <f t="shared" si="12"/>
        <v/>
      </c>
      <c r="AP69" s="7" t="str">
        <f t="shared" si="13"/>
        <v/>
      </c>
      <c r="AQ69" s="7" t="str">
        <f t="shared" si="14"/>
        <v/>
      </c>
      <c r="AR69" s="7" t="str">
        <f t="shared" si="15"/>
        <v/>
      </c>
    </row>
    <row r="70" spans="1:44" x14ac:dyDescent="0.2">
      <c r="A70" s="2"/>
      <c r="B70" s="3"/>
      <c r="C70" s="4"/>
      <c r="D70" s="4"/>
      <c r="E70" s="4"/>
      <c r="F70" s="4"/>
      <c r="G70" s="4"/>
      <c r="H70" s="6">
        <f>SUMIFS(CargaDatosJug!J:J,CargaDatosJug!$A:$A,CargaDatosEq!$A70,CargaDatosJug!$B:$B,CargaDatosEq!$B70,CargaDatosJug!$C:$C,CargaDatosEq!$C70,CargaDatosJug!$E:$E,CargaDatosEq!$E70,CargaDatosJug!$F:$F,CargaDatosEq!$F70,CargaDatosJug!$G:$G,CargaDatosEq!$G70)+SUMIFS(CargaDatosJug!K:K,CargaDatosJug!$A:$A,CargaDatosEq!$A70,CargaDatosJug!$B:$B,CargaDatosEq!$B70,CargaDatosJug!$C:$C,CargaDatosEq!$C70,CargaDatosJug!$E:$E,CargaDatosEq!$E70,CargaDatosJug!$F:$F,CargaDatosEq!$F70,CargaDatosJug!$G:$G,CargaDatosEq!$G70)/60</f>
        <v>0</v>
      </c>
      <c r="I70" s="6">
        <f>SUMIFS(CargaDatosJug!L:L,CargaDatosJug!$A:$A,CargaDatosEq!$A70,CargaDatosJug!$B:$B,CargaDatosEq!$B70,CargaDatosJug!$C:$C,CargaDatosEq!$C70,CargaDatosJug!$E:$E,CargaDatosEq!$E70,CargaDatosJug!$F:$F,CargaDatosEq!$F70,CargaDatosJug!$G:$G,CargaDatosEq!$G70)</f>
        <v>0</v>
      </c>
      <c r="J70" s="6">
        <f>SUMIFS(CargaDatosJug!M:M,CargaDatosJug!$A:$A,CargaDatosEq!$A70,CargaDatosJug!$B:$B,CargaDatosEq!$B70,CargaDatosJug!$C:$C,CargaDatosEq!$C70,CargaDatosJug!$E:$E,CargaDatosEq!$E70,CargaDatosJug!$F:$F,CargaDatosEq!$F70,CargaDatosJug!$G:$G,CargaDatosEq!$G70)</f>
        <v>0</v>
      </c>
      <c r="K70" s="6">
        <f>SUMIFS(CargaDatosJug!N:N,CargaDatosJug!$A:$A,CargaDatosEq!$A70,CargaDatosJug!$B:$B,CargaDatosEq!$B70,CargaDatosJug!$C:$C,CargaDatosEq!$C70,CargaDatosJug!$E:$E,CargaDatosEq!$E70,CargaDatosJug!$F:$F,CargaDatosEq!$F70,CargaDatosJug!$G:$G,CargaDatosEq!$G70)</f>
        <v>0</v>
      </c>
      <c r="L70" s="7" t="str">
        <f t="shared" si="20"/>
        <v/>
      </c>
      <c r="M70" s="6">
        <f>SUMIFS(CargaDatosJug!P:P,CargaDatosJug!$A:$A,CargaDatosEq!$A70,CargaDatosJug!$B:$B,CargaDatosEq!$B70,CargaDatosJug!$C:$C,CargaDatosEq!$C70,CargaDatosJug!$E:$E,CargaDatosEq!$E70,CargaDatosJug!$F:$F,CargaDatosEq!$F70,CargaDatosJug!$G:$G,CargaDatosEq!$G70)</f>
        <v>0</v>
      </c>
      <c r="N70" s="6">
        <f>SUMIFS(CargaDatosJug!Q:Q,CargaDatosJug!$A:$A,CargaDatosEq!$A70,CargaDatosJug!$B:$B,CargaDatosEq!$B70,CargaDatosJug!$C:$C,CargaDatosEq!$C70,CargaDatosJug!$E:$E,CargaDatosEq!$E70,CargaDatosJug!$F:$F,CargaDatosEq!$F70,CargaDatosJug!$G:$G,CargaDatosEq!$G70)</f>
        <v>0</v>
      </c>
      <c r="O70" s="7" t="str">
        <f t="shared" si="21"/>
        <v/>
      </c>
      <c r="P70" s="6">
        <f>SUMIFS(CargaDatosJug!S:S,CargaDatosJug!$A:$A,CargaDatosEq!$A70,CargaDatosJug!$B:$B,CargaDatosEq!$B70,CargaDatosJug!$C:$C,CargaDatosEq!$C70,CargaDatosJug!$E:$E,CargaDatosEq!$E70,CargaDatosJug!$F:$F,CargaDatosEq!$F70,CargaDatosJug!$G:$G,CargaDatosEq!$G70)</f>
        <v>0</v>
      </c>
      <c r="Q70" s="6">
        <f>SUMIFS(CargaDatosJug!T:T,CargaDatosJug!$A:$A,CargaDatosEq!$A70,CargaDatosJug!$B:$B,CargaDatosEq!$B70,CargaDatosJug!$C:$C,CargaDatosEq!$C70,CargaDatosJug!$E:$E,CargaDatosEq!$E70,CargaDatosJug!$F:$F,CargaDatosEq!$F70,CargaDatosJug!$G:$G,CargaDatosEq!$G70)</f>
        <v>0</v>
      </c>
      <c r="R70" s="7" t="str">
        <f t="shared" si="22"/>
        <v/>
      </c>
      <c r="S70" s="6">
        <f>SUMIFS(CargaDatosJug!V:V,CargaDatosJug!$A:$A,CargaDatosEq!$A70,CargaDatosJug!$B:$B,CargaDatosEq!$B70,CargaDatosJug!$C:$C,CargaDatosEq!$C70,CargaDatosJug!$E:$E,CargaDatosEq!$E70,CargaDatosJug!$F:$F,CargaDatosEq!$F70,CargaDatosJug!$G:$G,CargaDatosEq!$G70)</f>
        <v>0</v>
      </c>
      <c r="T70" s="6">
        <f>SUMIFS(CargaDatosJug!W:W,CargaDatosJug!$A:$A,CargaDatosEq!$A70,CargaDatosJug!$B:$B,CargaDatosEq!$B70,CargaDatosJug!$C:$C,CargaDatosEq!$C70,CargaDatosJug!$E:$E,CargaDatosEq!$E70,CargaDatosJug!$F:$F,CargaDatosEq!$F70,CargaDatosJug!$G:$G,CargaDatosEq!$G70)</f>
        <v>0</v>
      </c>
      <c r="U70" s="6">
        <f t="shared" si="415"/>
        <v>0</v>
      </c>
      <c r="V70" s="6">
        <f>SUMIFS(CargaDatosJug!Y:Y,CargaDatosJug!$A:$A,CargaDatosEq!$A70,CargaDatosJug!$B:$B,CargaDatosEq!$B70,CargaDatosJug!$C:$C,CargaDatosEq!$C70,CargaDatosJug!$E:$E,CargaDatosEq!$E70,CargaDatosJug!$F:$F,CargaDatosEq!$F70,CargaDatosJug!$G:$G,CargaDatosEq!$G70)</f>
        <v>0</v>
      </c>
      <c r="W70" s="6">
        <f>SUMIFS(CargaDatosJug!Z:Z,CargaDatosJug!$A:$A,CargaDatosEq!$A70,CargaDatosJug!$B:$B,CargaDatosEq!$B70,CargaDatosJug!$C:$C,CargaDatosEq!$C70,CargaDatosJug!$E:$E,CargaDatosEq!$E70,CargaDatosJug!$F:$F,CargaDatosEq!$F70,CargaDatosJug!$G:$G,CargaDatosEq!$G70)</f>
        <v>0</v>
      </c>
      <c r="X70" s="6">
        <f>SUMIFS(CargaDatosJug!AA:AA,CargaDatosJug!$A:$A,CargaDatosEq!$A70,CargaDatosJug!$B:$B,CargaDatosEq!$B70,CargaDatosJug!$C:$C,CargaDatosEq!$C70,CargaDatosJug!$E:$E,CargaDatosEq!$E70,CargaDatosJug!$F:$F,CargaDatosEq!$F70,CargaDatosJug!$G:$G,CargaDatosEq!$G70)</f>
        <v>0</v>
      </c>
      <c r="Y70" s="6">
        <f>SUMIFS(CargaDatosJug!AB:AB,CargaDatosJug!$A:$A,CargaDatosEq!$A70,CargaDatosJug!$B:$B,CargaDatosEq!$B70,CargaDatosJug!$C:$C,CargaDatosEq!$C70,CargaDatosJug!$E:$E,CargaDatosEq!$E70,CargaDatosJug!$F:$F,CargaDatosEq!$F70,CargaDatosJug!$G:$G,CargaDatosEq!$G70)</f>
        <v>0</v>
      </c>
      <c r="Z70" s="6">
        <f>SUMIFS(CargaDatosJug!AC:AC,CargaDatosJug!$A:$A,CargaDatosEq!$A70,CargaDatosJug!$B:$B,CargaDatosEq!$B70,CargaDatosJug!$C:$C,CargaDatosEq!$C70,CargaDatosJug!$E:$E,CargaDatosEq!$E70,CargaDatosJug!$F:$F,CargaDatosEq!$F70,CargaDatosJug!$G:$G,CargaDatosEq!$G70)</f>
        <v>0</v>
      </c>
      <c r="AA70" s="6">
        <f>SUMIFS(CargaDatosJug!AD:AD,CargaDatosJug!$A:$A,CargaDatosEq!$A70,CargaDatosJug!$B:$B,CargaDatosEq!$B70,CargaDatosJug!$C:$C,CargaDatosEq!$C70,CargaDatosJug!$E:$E,CargaDatosEq!$E70,CargaDatosJug!$F:$F,CargaDatosEq!$F70,CargaDatosJug!$G:$G,CargaDatosEq!$G70)</f>
        <v>0</v>
      </c>
      <c r="AB70" s="6">
        <f>SUMIFS(CargaDatosJug!AE:AE,CargaDatosJug!$A:$A,CargaDatosEq!$A70,CargaDatosJug!$B:$B,CargaDatosEq!$B70,CargaDatosJug!$C:$C,CargaDatosEq!$C70,CargaDatosJug!$E:$E,CargaDatosEq!$E70,CargaDatosJug!$F:$F,CargaDatosEq!$F70,CargaDatosJug!$G:$G,CargaDatosEq!$G70)</f>
        <v>0</v>
      </c>
      <c r="AC70" s="6">
        <f>SUMIFS(CargaDatosJug!AF:AF,CargaDatosJug!$A:$A,CargaDatosEq!$A70,CargaDatosJug!$B:$B,CargaDatosEq!$B70,CargaDatosJug!$C:$C,CargaDatosEq!$C70,CargaDatosJug!$E:$E,CargaDatosEq!$E70,CargaDatosJug!$F:$F,CargaDatosEq!$F70,CargaDatosJug!$G:$G,CargaDatosEq!$G70)</f>
        <v>0</v>
      </c>
      <c r="AD70" s="58">
        <f t="shared" ref="AD70:AD101" si="421">IFERROR(K70+N70+Q70*0.44-T70+X70,"")</f>
        <v>0</v>
      </c>
      <c r="AE70" s="59" t="str">
        <f t="shared" ref="AE70:AE101" si="422">IFERROR(I70/AD70,"")</f>
        <v/>
      </c>
      <c r="AF70" s="59" t="str">
        <f t="shared" ref="AF70" si="423">IFERROR(I71/AD70,"")</f>
        <v/>
      </c>
      <c r="AG70" s="59" t="str">
        <f t="shared" si="417"/>
        <v/>
      </c>
      <c r="AH70" s="7" t="str">
        <f t="shared" ref="AH70" si="424">IFERROR(S70/(S70+T71),"")</f>
        <v/>
      </c>
      <c r="AI70" s="7" t="str">
        <f t="shared" ref="AI70" si="425">IFERROR(T70/(T70+S71),"")</f>
        <v/>
      </c>
      <c r="AJ70" s="7" t="str">
        <f t="shared" ref="AJ70" si="426">IFERROR(U70/(U70+U71),"")</f>
        <v/>
      </c>
      <c r="AK70" s="7" t="str">
        <f t="shared" ref="AK70:AK101" si="427">IFERROR(V70/AD70,"")</f>
        <v/>
      </c>
      <c r="AL70" s="7" t="str">
        <f t="shared" ref="AL70:AL101" si="428">IFERROR(X70/AD70,"")</f>
        <v/>
      </c>
      <c r="AM70" s="7" t="str">
        <f t="shared" ref="AM70:AM101" si="429">IFERROR(W70/AD70,"")</f>
        <v/>
      </c>
      <c r="AN70" s="7" t="str">
        <f t="shared" ref="AN70:AN101" si="430">IFERROR(Y70/AD70,"")</f>
        <v/>
      </c>
      <c r="AO70" s="7" t="str">
        <f t="shared" ref="AO70:AO101" si="431">IFERROR(N70/(N70+K70),"")</f>
        <v/>
      </c>
      <c r="AP70" s="7" t="str">
        <f t="shared" ref="AP70:AP101" si="432">IFERROR((J70+1.5*M70)/(K70+N70),"")</f>
        <v/>
      </c>
      <c r="AQ70" s="7" t="str">
        <f t="shared" ref="AQ70:AQ101" si="433">IFERROR(I70/(2*(K70+N70+Q70*0.44)),"")</f>
        <v/>
      </c>
      <c r="AR70" s="7" t="str">
        <f t="shared" ref="AR70:AR101" si="434">IFERROR(P70/(K70+N70),"")</f>
        <v/>
      </c>
    </row>
    <row r="71" spans="1:44" x14ac:dyDescent="0.2">
      <c r="A71" s="8">
        <f t="shared" ref="A71:C71" si="435">+A70</f>
        <v>0</v>
      </c>
      <c r="B71" s="9">
        <f t="shared" si="435"/>
        <v>0</v>
      </c>
      <c r="C71" s="6">
        <f t="shared" si="435"/>
        <v>0</v>
      </c>
      <c r="D71" s="6" t="str">
        <f t="shared" ref="D71" si="436">IF(D70="Local","Visitante","Local")</f>
        <v>Local</v>
      </c>
      <c r="E71" s="6">
        <f t="shared" si="208"/>
        <v>0</v>
      </c>
      <c r="F71" s="6">
        <f t="shared" ref="F71" si="437">+G70</f>
        <v>0</v>
      </c>
      <c r="G71" s="6">
        <f t="shared" ref="G71" si="438">+F70</f>
        <v>0</v>
      </c>
      <c r="H71" s="4"/>
      <c r="I71" s="4"/>
      <c r="J71" s="4"/>
      <c r="K71" s="4"/>
      <c r="L71" s="7" t="str">
        <f t="shared" si="20"/>
        <v/>
      </c>
      <c r="M71" s="4"/>
      <c r="N71" s="4"/>
      <c r="O71" s="7" t="str">
        <f t="shared" si="21"/>
        <v/>
      </c>
      <c r="P71" s="4"/>
      <c r="Q71" s="4"/>
      <c r="R71" s="7" t="str">
        <f t="shared" si="22"/>
        <v/>
      </c>
      <c r="S71" s="4"/>
      <c r="T71" s="4"/>
      <c r="U71" s="6">
        <f t="shared" si="415"/>
        <v>0</v>
      </c>
      <c r="V71" s="4"/>
      <c r="W71" s="4"/>
      <c r="X71" s="4"/>
      <c r="Y71" s="4"/>
      <c r="Z71" s="4"/>
      <c r="AA71" s="4"/>
      <c r="AB71" s="4"/>
      <c r="AC71" s="4"/>
      <c r="AD71" s="58">
        <f t="shared" si="421"/>
        <v>0</v>
      </c>
      <c r="AE71" s="59" t="str">
        <f t="shared" si="422"/>
        <v/>
      </c>
      <c r="AF71" s="59" t="str">
        <f t="shared" ref="AF71" si="439">IFERROR(I70/AD71,"")</f>
        <v/>
      </c>
      <c r="AG71" s="59" t="str">
        <f t="shared" si="417"/>
        <v/>
      </c>
      <c r="AH71" s="7" t="str">
        <f t="shared" ref="AH71" si="440">IFERROR(S71/(S71+T70),"")</f>
        <v/>
      </c>
      <c r="AI71" s="7" t="str">
        <f t="shared" ref="AI71" si="441">IFERROR(T71/(T71+S70),"")</f>
        <v/>
      </c>
      <c r="AJ71" s="7" t="str">
        <f t="shared" ref="AJ71" si="442">IFERROR(U71/(U71+U70),"")</f>
        <v/>
      </c>
      <c r="AK71" s="7" t="str">
        <f t="shared" si="427"/>
        <v/>
      </c>
      <c r="AL71" s="7" t="str">
        <f t="shared" si="428"/>
        <v/>
      </c>
      <c r="AM71" s="7" t="str">
        <f t="shared" si="429"/>
        <v/>
      </c>
      <c r="AN71" s="7" t="str">
        <f t="shared" si="430"/>
        <v/>
      </c>
      <c r="AO71" s="7" t="str">
        <f t="shared" si="431"/>
        <v/>
      </c>
      <c r="AP71" s="7" t="str">
        <f t="shared" si="432"/>
        <v/>
      </c>
      <c r="AQ71" s="7" t="str">
        <f t="shared" si="433"/>
        <v/>
      </c>
      <c r="AR71" s="7" t="str">
        <f t="shared" si="434"/>
        <v/>
      </c>
    </row>
    <row r="72" spans="1:44" x14ac:dyDescent="0.2">
      <c r="A72" s="2"/>
      <c r="B72" s="3"/>
      <c r="C72" s="4"/>
      <c r="D72" s="4"/>
      <c r="E72" s="4"/>
      <c r="F72" s="4"/>
      <c r="G72" s="4"/>
      <c r="H72" s="6">
        <f>SUMIFS(CargaDatosJug!J:J,CargaDatosJug!$A:$A,CargaDatosEq!$A72,CargaDatosJug!$B:$B,CargaDatosEq!$B72,CargaDatosJug!$C:$C,CargaDatosEq!$C72,CargaDatosJug!$E:$E,CargaDatosEq!$E72,CargaDatosJug!$F:$F,CargaDatosEq!$F72,CargaDatosJug!$G:$G,CargaDatosEq!$G72)+SUMIFS(CargaDatosJug!K:K,CargaDatosJug!$A:$A,CargaDatosEq!$A72,CargaDatosJug!$B:$B,CargaDatosEq!$B72,CargaDatosJug!$C:$C,CargaDatosEq!$C72,CargaDatosJug!$E:$E,CargaDatosEq!$E72,CargaDatosJug!$F:$F,CargaDatosEq!$F72,CargaDatosJug!$G:$G,CargaDatosEq!$G72)/60</f>
        <v>0</v>
      </c>
      <c r="I72" s="6">
        <f>SUMIFS(CargaDatosJug!L:L,CargaDatosJug!$A:$A,CargaDatosEq!$A72,CargaDatosJug!$B:$B,CargaDatosEq!$B72,CargaDatosJug!$C:$C,CargaDatosEq!$C72,CargaDatosJug!$E:$E,CargaDatosEq!$E72,CargaDatosJug!$F:$F,CargaDatosEq!$F72,CargaDatosJug!$G:$G,CargaDatosEq!$G72)</f>
        <v>0</v>
      </c>
      <c r="J72" s="6">
        <f>SUMIFS(CargaDatosJug!M:M,CargaDatosJug!$A:$A,CargaDatosEq!$A72,CargaDatosJug!$B:$B,CargaDatosEq!$B72,CargaDatosJug!$C:$C,CargaDatosEq!$C72,CargaDatosJug!$E:$E,CargaDatosEq!$E72,CargaDatosJug!$F:$F,CargaDatosEq!$F72,CargaDatosJug!$G:$G,CargaDatosEq!$G72)</f>
        <v>0</v>
      </c>
      <c r="K72" s="6">
        <f>SUMIFS(CargaDatosJug!N:N,CargaDatosJug!$A:$A,CargaDatosEq!$A72,CargaDatosJug!$B:$B,CargaDatosEq!$B72,CargaDatosJug!$C:$C,CargaDatosEq!$C72,CargaDatosJug!$E:$E,CargaDatosEq!$E72,CargaDatosJug!$F:$F,CargaDatosEq!$F72,CargaDatosJug!$G:$G,CargaDatosEq!$G72)</f>
        <v>0</v>
      </c>
      <c r="L72" s="7" t="str">
        <f t="shared" ref="L72:L101" si="443">IFERROR(J72/K72,"")</f>
        <v/>
      </c>
      <c r="M72" s="6">
        <f>SUMIFS(CargaDatosJug!P:P,CargaDatosJug!$A:$A,CargaDatosEq!$A72,CargaDatosJug!$B:$B,CargaDatosEq!$B72,CargaDatosJug!$C:$C,CargaDatosEq!$C72,CargaDatosJug!$E:$E,CargaDatosEq!$E72,CargaDatosJug!$F:$F,CargaDatosEq!$F72,CargaDatosJug!$G:$G,CargaDatosEq!$G72)</f>
        <v>0</v>
      </c>
      <c r="N72" s="6">
        <f>SUMIFS(CargaDatosJug!Q:Q,CargaDatosJug!$A:$A,CargaDatosEq!$A72,CargaDatosJug!$B:$B,CargaDatosEq!$B72,CargaDatosJug!$C:$C,CargaDatosEq!$C72,CargaDatosJug!$E:$E,CargaDatosEq!$E72,CargaDatosJug!$F:$F,CargaDatosEq!$F72,CargaDatosJug!$G:$G,CargaDatosEq!$G72)</f>
        <v>0</v>
      </c>
      <c r="O72" s="7" t="str">
        <f t="shared" ref="O72:O101" si="444">IFERROR(M72/N72,"")</f>
        <v/>
      </c>
      <c r="P72" s="6">
        <f>SUMIFS(CargaDatosJug!S:S,CargaDatosJug!$A:$A,CargaDatosEq!$A72,CargaDatosJug!$B:$B,CargaDatosEq!$B72,CargaDatosJug!$C:$C,CargaDatosEq!$C72,CargaDatosJug!$E:$E,CargaDatosEq!$E72,CargaDatosJug!$F:$F,CargaDatosEq!$F72,CargaDatosJug!$G:$G,CargaDatosEq!$G72)</f>
        <v>0</v>
      </c>
      <c r="Q72" s="6">
        <f>SUMIFS(CargaDatosJug!T:T,CargaDatosJug!$A:$A,CargaDatosEq!$A72,CargaDatosJug!$B:$B,CargaDatosEq!$B72,CargaDatosJug!$C:$C,CargaDatosEq!$C72,CargaDatosJug!$E:$E,CargaDatosEq!$E72,CargaDatosJug!$F:$F,CargaDatosEq!$F72,CargaDatosJug!$G:$G,CargaDatosEq!$G72)</f>
        <v>0</v>
      </c>
      <c r="R72" s="7" t="str">
        <f t="shared" ref="R72:R101" si="445">IFERROR(P72/Q72,"")</f>
        <v/>
      </c>
      <c r="S72" s="6">
        <f>SUMIFS(CargaDatosJug!V:V,CargaDatosJug!$A:$A,CargaDatosEq!$A72,CargaDatosJug!$B:$B,CargaDatosEq!$B72,CargaDatosJug!$C:$C,CargaDatosEq!$C72,CargaDatosJug!$E:$E,CargaDatosEq!$E72,CargaDatosJug!$F:$F,CargaDatosEq!$F72,CargaDatosJug!$G:$G,CargaDatosEq!$G72)</f>
        <v>0</v>
      </c>
      <c r="T72" s="6">
        <f>SUMIFS(CargaDatosJug!W:W,CargaDatosJug!$A:$A,CargaDatosEq!$A72,CargaDatosJug!$B:$B,CargaDatosEq!$B72,CargaDatosJug!$C:$C,CargaDatosEq!$C72,CargaDatosJug!$E:$E,CargaDatosEq!$E72,CargaDatosJug!$F:$F,CargaDatosEq!$F72,CargaDatosJug!$G:$G,CargaDatosEq!$G72)</f>
        <v>0</v>
      </c>
      <c r="U72" s="6">
        <f t="shared" si="415"/>
        <v>0</v>
      </c>
      <c r="V72" s="6">
        <f>SUMIFS(CargaDatosJug!Y:Y,CargaDatosJug!$A:$A,CargaDatosEq!$A72,CargaDatosJug!$B:$B,CargaDatosEq!$B72,CargaDatosJug!$C:$C,CargaDatosEq!$C72,CargaDatosJug!$E:$E,CargaDatosEq!$E72,CargaDatosJug!$F:$F,CargaDatosEq!$F72,CargaDatosJug!$G:$G,CargaDatosEq!$G72)</f>
        <v>0</v>
      </c>
      <c r="W72" s="6">
        <f>SUMIFS(CargaDatosJug!Z:Z,CargaDatosJug!$A:$A,CargaDatosEq!$A72,CargaDatosJug!$B:$B,CargaDatosEq!$B72,CargaDatosJug!$C:$C,CargaDatosEq!$C72,CargaDatosJug!$E:$E,CargaDatosEq!$E72,CargaDatosJug!$F:$F,CargaDatosEq!$F72,CargaDatosJug!$G:$G,CargaDatosEq!$G72)</f>
        <v>0</v>
      </c>
      <c r="X72" s="6">
        <f>SUMIFS(CargaDatosJug!AA:AA,CargaDatosJug!$A:$A,CargaDatosEq!$A72,CargaDatosJug!$B:$B,CargaDatosEq!$B72,CargaDatosJug!$C:$C,CargaDatosEq!$C72,CargaDatosJug!$E:$E,CargaDatosEq!$E72,CargaDatosJug!$F:$F,CargaDatosEq!$F72,CargaDatosJug!$G:$G,CargaDatosEq!$G72)</f>
        <v>0</v>
      </c>
      <c r="Y72" s="6">
        <f>SUMIFS(CargaDatosJug!AB:AB,CargaDatosJug!$A:$A,CargaDatosEq!$A72,CargaDatosJug!$B:$B,CargaDatosEq!$B72,CargaDatosJug!$C:$C,CargaDatosEq!$C72,CargaDatosJug!$E:$E,CargaDatosEq!$E72,CargaDatosJug!$F:$F,CargaDatosEq!$F72,CargaDatosJug!$G:$G,CargaDatosEq!$G72)</f>
        <v>0</v>
      </c>
      <c r="Z72" s="6">
        <f>SUMIFS(CargaDatosJug!AC:AC,CargaDatosJug!$A:$A,CargaDatosEq!$A72,CargaDatosJug!$B:$B,CargaDatosEq!$B72,CargaDatosJug!$C:$C,CargaDatosEq!$C72,CargaDatosJug!$E:$E,CargaDatosEq!$E72,CargaDatosJug!$F:$F,CargaDatosEq!$F72,CargaDatosJug!$G:$G,CargaDatosEq!$G72)</f>
        <v>0</v>
      </c>
      <c r="AA72" s="6">
        <f>SUMIFS(CargaDatosJug!AD:AD,CargaDatosJug!$A:$A,CargaDatosEq!$A72,CargaDatosJug!$B:$B,CargaDatosEq!$B72,CargaDatosJug!$C:$C,CargaDatosEq!$C72,CargaDatosJug!$E:$E,CargaDatosEq!$E72,CargaDatosJug!$F:$F,CargaDatosEq!$F72,CargaDatosJug!$G:$G,CargaDatosEq!$G72)</f>
        <v>0</v>
      </c>
      <c r="AB72" s="6">
        <f>SUMIFS(CargaDatosJug!AE:AE,CargaDatosJug!$A:$A,CargaDatosEq!$A72,CargaDatosJug!$B:$B,CargaDatosEq!$B72,CargaDatosJug!$C:$C,CargaDatosEq!$C72,CargaDatosJug!$E:$E,CargaDatosEq!$E72,CargaDatosJug!$F:$F,CargaDatosEq!$F72,CargaDatosJug!$G:$G,CargaDatosEq!$G72)</f>
        <v>0</v>
      </c>
      <c r="AC72" s="6">
        <f>SUMIFS(CargaDatosJug!AF:AF,CargaDatosJug!$A:$A,CargaDatosEq!$A72,CargaDatosJug!$B:$B,CargaDatosEq!$B72,CargaDatosJug!$C:$C,CargaDatosEq!$C72,CargaDatosJug!$E:$E,CargaDatosEq!$E72,CargaDatosJug!$F:$F,CargaDatosEq!$F72,CargaDatosJug!$G:$G,CargaDatosEq!$G72)</f>
        <v>0</v>
      </c>
      <c r="AD72" s="58">
        <f t="shared" si="421"/>
        <v>0</v>
      </c>
      <c r="AE72" s="59" t="str">
        <f t="shared" si="422"/>
        <v/>
      </c>
      <c r="AF72" s="59" t="str">
        <f t="shared" ref="AF72" si="446">IFERROR(I73/AD72,"")</f>
        <v/>
      </c>
      <c r="AG72" s="59" t="str">
        <f t="shared" si="417"/>
        <v/>
      </c>
      <c r="AH72" s="7" t="str">
        <f t="shared" ref="AH72" si="447">IFERROR(S72/(S72+T73),"")</f>
        <v/>
      </c>
      <c r="AI72" s="7" t="str">
        <f t="shared" ref="AI72" si="448">IFERROR(T72/(T72+S73),"")</f>
        <v/>
      </c>
      <c r="AJ72" s="7" t="str">
        <f t="shared" ref="AJ72" si="449">IFERROR(U72/(U72+U73),"")</f>
        <v/>
      </c>
      <c r="AK72" s="7" t="str">
        <f t="shared" si="427"/>
        <v/>
      </c>
      <c r="AL72" s="7" t="str">
        <f t="shared" si="428"/>
        <v/>
      </c>
      <c r="AM72" s="7" t="str">
        <f t="shared" si="429"/>
        <v/>
      </c>
      <c r="AN72" s="7" t="str">
        <f t="shared" si="430"/>
        <v/>
      </c>
      <c r="AO72" s="7" t="str">
        <f t="shared" si="431"/>
        <v/>
      </c>
      <c r="AP72" s="7" t="str">
        <f t="shared" si="432"/>
        <v/>
      </c>
      <c r="AQ72" s="7" t="str">
        <f t="shared" si="433"/>
        <v/>
      </c>
      <c r="AR72" s="7" t="str">
        <f t="shared" si="434"/>
        <v/>
      </c>
    </row>
    <row r="73" spans="1:44" x14ac:dyDescent="0.2">
      <c r="A73" s="8">
        <f t="shared" ref="A73:C73" si="450">+A72</f>
        <v>0</v>
      </c>
      <c r="B73" s="9">
        <f t="shared" si="450"/>
        <v>0</v>
      </c>
      <c r="C73" s="6">
        <f t="shared" si="450"/>
        <v>0</v>
      </c>
      <c r="D73" s="6" t="str">
        <f t="shared" ref="D73" si="451">IF(D72="Local","Visitante","Local")</f>
        <v>Local</v>
      </c>
      <c r="E73" s="6">
        <f t="shared" si="208"/>
        <v>0</v>
      </c>
      <c r="F73" s="6">
        <f t="shared" ref="F73" si="452">+G72</f>
        <v>0</v>
      </c>
      <c r="G73" s="6">
        <f t="shared" ref="G73" si="453">+F72</f>
        <v>0</v>
      </c>
      <c r="H73" s="4"/>
      <c r="I73" s="4"/>
      <c r="J73" s="4"/>
      <c r="K73" s="4"/>
      <c r="L73" s="7" t="str">
        <f t="shared" si="443"/>
        <v/>
      </c>
      <c r="M73" s="4"/>
      <c r="N73" s="4"/>
      <c r="O73" s="7" t="str">
        <f t="shared" si="444"/>
        <v/>
      </c>
      <c r="P73" s="4"/>
      <c r="Q73" s="4"/>
      <c r="R73" s="7" t="str">
        <f t="shared" si="445"/>
        <v/>
      </c>
      <c r="S73" s="4"/>
      <c r="T73" s="4"/>
      <c r="U73" s="6">
        <f t="shared" si="415"/>
        <v>0</v>
      </c>
      <c r="V73" s="4"/>
      <c r="W73" s="4"/>
      <c r="X73" s="4"/>
      <c r="Y73" s="4"/>
      <c r="Z73" s="4"/>
      <c r="AA73" s="4"/>
      <c r="AB73" s="4"/>
      <c r="AC73" s="4"/>
      <c r="AD73" s="58">
        <f t="shared" si="421"/>
        <v>0</v>
      </c>
      <c r="AE73" s="59" t="str">
        <f t="shared" si="422"/>
        <v/>
      </c>
      <c r="AF73" s="59" t="str">
        <f t="shared" ref="AF73" si="454">IFERROR(I72/AD73,"")</f>
        <v/>
      </c>
      <c r="AG73" s="59" t="str">
        <f t="shared" si="417"/>
        <v/>
      </c>
      <c r="AH73" s="7" t="str">
        <f t="shared" ref="AH73" si="455">IFERROR(S73/(S73+T72),"")</f>
        <v/>
      </c>
      <c r="AI73" s="7" t="str">
        <f t="shared" ref="AI73" si="456">IFERROR(T73/(T73+S72),"")</f>
        <v/>
      </c>
      <c r="AJ73" s="7" t="str">
        <f t="shared" ref="AJ73" si="457">IFERROR(U73/(U73+U72),"")</f>
        <v/>
      </c>
      <c r="AK73" s="7" t="str">
        <f t="shared" si="427"/>
        <v/>
      </c>
      <c r="AL73" s="7" t="str">
        <f t="shared" si="428"/>
        <v/>
      </c>
      <c r="AM73" s="7" t="str">
        <f t="shared" si="429"/>
        <v/>
      </c>
      <c r="AN73" s="7" t="str">
        <f t="shared" si="430"/>
        <v/>
      </c>
      <c r="AO73" s="7" t="str">
        <f t="shared" si="431"/>
        <v/>
      </c>
      <c r="AP73" s="7" t="str">
        <f t="shared" si="432"/>
        <v/>
      </c>
      <c r="AQ73" s="7" t="str">
        <f t="shared" si="433"/>
        <v/>
      </c>
      <c r="AR73" s="7" t="str">
        <f t="shared" si="434"/>
        <v/>
      </c>
    </row>
    <row r="74" spans="1:44" x14ac:dyDescent="0.2">
      <c r="A74" s="2"/>
      <c r="B74" s="3"/>
      <c r="C74" s="4"/>
      <c r="D74" s="4"/>
      <c r="E74" s="4"/>
      <c r="F74" s="4"/>
      <c r="G74" s="4"/>
      <c r="H74" s="6">
        <f>SUMIFS(CargaDatosJug!J:J,CargaDatosJug!$A:$A,CargaDatosEq!$A74,CargaDatosJug!$B:$B,CargaDatosEq!$B74,CargaDatosJug!$C:$C,CargaDatosEq!$C74,CargaDatosJug!$E:$E,CargaDatosEq!$E74,CargaDatosJug!$F:$F,CargaDatosEq!$F74,CargaDatosJug!$G:$G,CargaDatosEq!$G74)+SUMIFS(CargaDatosJug!K:K,CargaDatosJug!$A:$A,CargaDatosEq!$A74,CargaDatosJug!$B:$B,CargaDatosEq!$B74,CargaDatosJug!$C:$C,CargaDatosEq!$C74,CargaDatosJug!$E:$E,CargaDatosEq!$E74,CargaDatosJug!$F:$F,CargaDatosEq!$F74,CargaDatosJug!$G:$G,CargaDatosEq!$G74)/60</f>
        <v>0</v>
      </c>
      <c r="I74" s="6">
        <f>SUMIFS(CargaDatosJug!L:L,CargaDatosJug!$A:$A,CargaDatosEq!$A74,CargaDatosJug!$B:$B,CargaDatosEq!$B74,CargaDatosJug!$C:$C,CargaDatosEq!$C74,CargaDatosJug!$E:$E,CargaDatosEq!$E74,CargaDatosJug!$F:$F,CargaDatosEq!$F74,CargaDatosJug!$G:$G,CargaDatosEq!$G74)</f>
        <v>0</v>
      </c>
      <c r="J74" s="6">
        <f>SUMIFS(CargaDatosJug!M:M,CargaDatosJug!$A:$A,CargaDatosEq!$A74,CargaDatosJug!$B:$B,CargaDatosEq!$B74,CargaDatosJug!$C:$C,CargaDatosEq!$C74,CargaDatosJug!$E:$E,CargaDatosEq!$E74,CargaDatosJug!$F:$F,CargaDatosEq!$F74,CargaDatosJug!$G:$G,CargaDatosEq!$G74)</f>
        <v>0</v>
      </c>
      <c r="K74" s="6">
        <f>SUMIFS(CargaDatosJug!N:N,CargaDatosJug!$A:$A,CargaDatosEq!$A74,CargaDatosJug!$B:$B,CargaDatosEq!$B74,CargaDatosJug!$C:$C,CargaDatosEq!$C74,CargaDatosJug!$E:$E,CargaDatosEq!$E74,CargaDatosJug!$F:$F,CargaDatosEq!$F74,CargaDatosJug!$G:$G,CargaDatosEq!$G74)</f>
        <v>0</v>
      </c>
      <c r="L74" s="7" t="str">
        <f t="shared" si="443"/>
        <v/>
      </c>
      <c r="M74" s="6">
        <f>SUMIFS(CargaDatosJug!P:P,CargaDatosJug!$A:$A,CargaDatosEq!$A74,CargaDatosJug!$B:$B,CargaDatosEq!$B74,CargaDatosJug!$C:$C,CargaDatosEq!$C74,CargaDatosJug!$E:$E,CargaDatosEq!$E74,CargaDatosJug!$F:$F,CargaDatosEq!$F74,CargaDatosJug!$G:$G,CargaDatosEq!$G74)</f>
        <v>0</v>
      </c>
      <c r="N74" s="6">
        <f>SUMIFS(CargaDatosJug!Q:Q,CargaDatosJug!$A:$A,CargaDatosEq!$A74,CargaDatosJug!$B:$B,CargaDatosEq!$B74,CargaDatosJug!$C:$C,CargaDatosEq!$C74,CargaDatosJug!$E:$E,CargaDatosEq!$E74,CargaDatosJug!$F:$F,CargaDatosEq!$F74,CargaDatosJug!$G:$G,CargaDatosEq!$G74)</f>
        <v>0</v>
      </c>
      <c r="O74" s="7" t="str">
        <f t="shared" si="444"/>
        <v/>
      </c>
      <c r="P74" s="6">
        <f>SUMIFS(CargaDatosJug!S:S,CargaDatosJug!$A:$A,CargaDatosEq!$A74,CargaDatosJug!$B:$B,CargaDatosEq!$B74,CargaDatosJug!$C:$C,CargaDatosEq!$C74,CargaDatosJug!$E:$E,CargaDatosEq!$E74,CargaDatosJug!$F:$F,CargaDatosEq!$F74,CargaDatosJug!$G:$G,CargaDatosEq!$G74)</f>
        <v>0</v>
      </c>
      <c r="Q74" s="6">
        <f>SUMIFS(CargaDatosJug!T:T,CargaDatosJug!$A:$A,CargaDatosEq!$A74,CargaDatosJug!$B:$B,CargaDatosEq!$B74,CargaDatosJug!$C:$C,CargaDatosEq!$C74,CargaDatosJug!$E:$E,CargaDatosEq!$E74,CargaDatosJug!$F:$F,CargaDatosEq!$F74,CargaDatosJug!$G:$G,CargaDatosEq!$G74)</f>
        <v>0</v>
      </c>
      <c r="R74" s="7" t="str">
        <f t="shared" si="445"/>
        <v/>
      </c>
      <c r="S74" s="6">
        <f>SUMIFS(CargaDatosJug!V:V,CargaDatosJug!$A:$A,CargaDatosEq!$A74,CargaDatosJug!$B:$B,CargaDatosEq!$B74,CargaDatosJug!$C:$C,CargaDatosEq!$C74,CargaDatosJug!$E:$E,CargaDatosEq!$E74,CargaDatosJug!$F:$F,CargaDatosEq!$F74,CargaDatosJug!$G:$G,CargaDatosEq!$G74)</f>
        <v>0</v>
      </c>
      <c r="T74" s="6">
        <f>SUMIFS(CargaDatosJug!W:W,CargaDatosJug!$A:$A,CargaDatosEq!$A74,CargaDatosJug!$B:$B,CargaDatosEq!$B74,CargaDatosJug!$C:$C,CargaDatosEq!$C74,CargaDatosJug!$E:$E,CargaDatosEq!$E74,CargaDatosJug!$F:$F,CargaDatosEq!$F74,CargaDatosJug!$G:$G,CargaDatosEq!$G74)</f>
        <v>0</v>
      </c>
      <c r="U74" s="6">
        <f t="shared" si="415"/>
        <v>0</v>
      </c>
      <c r="V74" s="6">
        <f>SUMIFS(CargaDatosJug!Y:Y,CargaDatosJug!$A:$A,CargaDatosEq!$A74,CargaDatosJug!$B:$B,CargaDatosEq!$B74,CargaDatosJug!$C:$C,CargaDatosEq!$C74,CargaDatosJug!$E:$E,CargaDatosEq!$E74,CargaDatosJug!$F:$F,CargaDatosEq!$F74,CargaDatosJug!$G:$G,CargaDatosEq!$G74)</f>
        <v>0</v>
      </c>
      <c r="W74" s="6">
        <f>SUMIFS(CargaDatosJug!Z:Z,CargaDatosJug!$A:$A,CargaDatosEq!$A74,CargaDatosJug!$B:$B,CargaDatosEq!$B74,CargaDatosJug!$C:$C,CargaDatosEq!$C74,CargaDatosJug!$E:$E,CargaDatosEq!$E74,CargaDatosJug!$F:$F,CargaDatosEq!$F74,CargaDatosJug!$G:$G,CargaDatosEq!$G74)</f>
        <v>0</v>
      </c>
      <c r="X74" s="6">
        <f>SUMIFS(CargaDatosJug!AA:AA,CargaDatosJug!$A:$A,CargaDatosEq!$A74,CargaDatosJug!$B:$B,CargaDatosEq!$B74,CargaDatosJug!$C:$C,CargaDatosEq!$C74,CargaDatosJug!$E:$E,CargaDatosEq!$E74,CargaDatosJug!$F:$F,CargaDatosEq!$F74,CargaDatosJug!$G:$G,CargaDatosEq!$G74)</f>
        <v>0</v>
      </c>
      <c r="Y74" s="6">
        <f>SUMIFS(CargaDatosJug!AB:AB,CargaDatosJug!$A:$A,CargaDatosEq!$A74,CargaDatosJug!$B:$B,CargaDatosEq!$B74,CargaDatosJug!$C:$C,CargaDatosEq!$C74,CargaDatosJug!$E:$E,CargaDatosEq!$E74,CargaDatosJug!$F:$F,CargaDatosEq!$F74,CargaDatosJug!$G:$G,CargaDatosEq!$G74)</f>
        <v>0</v>
      </c>
      <c r="Z74" s="6">
        <f>SUMIFS(CargaDatosJug!AC:AC,CargaDatosJug!$A:$A,CargaDatosEq!$A74,CargaDatosJug!$B:$B,CargaDatosEq!$B74,CargaDatosJug!$C:$C,CargaDatosEq!$C74,CargaDatosJug!$E:$E,CargaDatosEq!$E74,CargaDatosJug!$F:$F,CargaDatosEq!$F74,CargaDatosJug!$G:$G,CargaDatosEq!$G74)</f>
        <v>0</v>
      </c>
      <c r="AA74" s="6">
        <f>SUMIFS(CargaDatosJug!AD:AD,CargaDatosJug!$A:$A,CargaDatosEq!$A74,CargaDatosJug!$B:$B,CargaDatosEq!$B74,CargaDatosJug!$C:$C,CargaDatosEq!$C74,CargaDatosJug!$E:$E,CargaDatosEq!$E74,CargaDatosJug!$F:$F,CargaDatosEq!$F74,CargaDatosJug!$G:$G,CargaDatosEq!$G74)</f>
        <v>0</v>
      </c>
      <c r="AB74" s="6">
        <f>SUMIFS(CargaDatosJug!AE:AE,CargaDatosJug!$A:$A,CargaDatosEq!$A74,CargaDatosJug!$B:$B,CargaDatosEq!$B74,CargaDatosJug!$C:$C,CargaDatosEq!$C74,CargaDatosJug!$E:$E,CargaDatosEq!$E74,CargaDatosJug!$F:$F,CargaDatosEq!$F74,CargaDatosJug!$G:$G,CargaDatosEq!$G74)</f>
        <v>0</v>
      </c>
      <c r="AC74" s="6">
        <f>SUMIFS(CargaDatosJug!AF:AF,CargaDatosJug!$A:$A,CargaDatosEq!$A74,CargaDatosJug!$B:$B,CargaDatosEq!$B74,CargaDatosJug!$C:$C,CargaDatosEq!$C74,CargaDatosJug!$E:$E,CargaDatosEq!$E74,CargaDatosJug!$F:$F,CargaDatosEq!$F74,CargaDatosJug!$G:$G,CargaDatosEq!$G74)</f>
        <v>0</v>
      </c>
      <c r="AD74" s="58">
        <f t="shared" si="421"/>
        <v>0</v>
      </c>
      <c r="AE74" s="59" t="str">
        <f t="shared" si="422"/>
        <v/>
      </c>
      <c r="AF74" s="59" t="str">
        <f t="shared" ref="AF74" si="458">IFERROR(I75/AD74,"")</f>
        <v/>
      </c>
      <c r="AG74" s="59" t="str">
        <f t="shared" si="417"/>
        <v/>
      </c>
      <c r="AH74" s="7" t="str">
        <f t="shared" ref="AH74" si="459">IFERROR(S74/(S74+T75),"")</f>
        <v/>
      </c>
      <c r="AI74" s="7" t="str">
        <f t="shared" ref="AI74" si="460">IFERROR(T74/(T74+S75),"")</f>
        <v/>
      </c>
      <c r="AJ74" s="7" t="str">
        <f t="shared" ref="AJ74" si="461">IFERROR(U74/(U74+U75),"")</f>
        <v/>
      </c>
      <c r="AK74" s="7" t="str">
        <f t="shared" si="427"/>
        <v/>
      </c>
      <c r="AL74" s="7" t="str">
        <f t="shared" si="428"/>
        <v/>
      </c>
      <c r="AM74" s="7" t="str">
        <f t="shared" si="429"/>
        <v/>
      </c>
      <c r="AN74" s="7" t="str">
        <f t="shared" si="430"/>
        <v/>
      </c>
      <c r="AO74" s="7" t="str">
        <f t="shared" si="431"/>
        <v/>
      </c>
      <c r="AP74" s="7" t="str">
        <f t="shared" si="432"/>
        <v/>
      </c>
      <c r="AQ74" s="7" t="str">
        <f t="shared" si="433"/>
        <v/>
      </c>
      <c r="AR74" s="7" t="str">
        <f t="shared" si="434"/>
        <v/>
      </c>
    </row>
    <row r="75" spans="1:44" x14ac:dyDescent="0.2">
      <c r="A75" s="8">
        <f t="shared" ref="A75:C75" si="462">+A74</f>
        <v>0</v>
      </c>
      <c r="B75" s="9">
        <f t="shared" si="462"/>
        <v>0</v>
      </c>
      <c r="C75" s="6">
        <f t="shared" si="462"/>
        <v>0</v>
      </c>
      <c r="D75" s="6" t="str">
        <f t="shared" ref="D75" si="463">IF(D74="Local","Visitante","Local")</f>
        <v>Local</v>
      </c>
      <c r="E75" s="6">
        <f t="shared" si="208"/>
        <v>0</v>
      </c>
      <c r="F75" s="6">
        <f t="shared" ref="F75" si="464">+G74</f>
        <v>0</v>
      </c>
      <c r="G75" s="6">
        <f t="shared" ref="G75" si="465">+F74</f>
        <v>0</v>
      </c>
      <c r="H75" s="4"/>
      <c r="I75" s="4"/>
      <c r="J75" s="4"/>
      <c r="K75" s="4"/>
      <c r="L75" s="7" t="str">
        <f t="shared" si="443"/>
        <v/>
      </c>
      <c r="M75" s="4"/>
      <c r="N75" s="4"/>
      <c r="O75" s="7" t="str">
        <f t="shared" si="444"/>
        <v/>
      </c>
      <c r="P75" s="4"/>
      <c r="Q75" s="4"/>
      <c r="R75" s="7" t="str">
        <f t="shared" si="445"/>
        <v/>
      </c>
      <c r="S75" s="4"/>
      <c r="T75" s="4"/>
      <c r="U75" s="6">
        <f t="shared" si="415"/>
        <v>0</v>
      </c>
      <c r="V75" s="4"/>
      <c r="W75" s="4"/>
      <c r="X75" s="4"/>
      <c r="Y75" s="4"/>
      <c r="Z75" s="4"/>
      <c r="AA75" s="4"/>
      <c r="AB75" s="4"/>
      <c r="AC75" s="4"/>
      <c r="AD75" s="58">
        <f t="shared" si="421"/>
        <v>0</v>
      </c>
      <c r="AE75" s="59" t="str">
        <f t="shared" si="422"/>
        <v/>
      </c>
      <c r="AF75" s="59" t="str">
        <f t="shared" ref="AF75" si="466">IFERROR(I74/AD75,"")</f>
        <v/>
      </c>
      <c r="AG75" s="59" t="str">
        <f t="shared" si="417"/>
        <v/>
      </c>
      <c r="AH75" s="7" t="str">
        <f t="shared" ref="AH75" si="467">IFERROR(S75/(S75+T74),"")</f>
        <v/>
      </c>
      <c r="AI75" s="7" t="str">
        <f t="shared" ref="AI75" si="468">IFERROR(T75/(T75+S74),"")</f>
        <v/>
      </c>
      <c r="AJ75" s="7" t="str">
        <f t="shared" ref="AJ75" si="469">IFERROR(U75/(U75+U74),"")</f>
        <v/>
      </c>
      <c r="AK75" s="7" t="str">
        <f t="shared" si="427"/>
        <v/>
      </c>
      <c r="AL75" s="7" t="str">
        <f t="shared" si="428"/>
        <v/>
      </c>
      <c r="AM75" s="7" t="str">
        <f t="shared" si="429"/>
        <v/>
      </c>
      <c r="AN75" s="7" t="str">
        <f t="shared" si="430"/>
        <v/>
      </c>
      <c r="AO75" s="7" t="str">
        <f t="shared" si="431"/>
        <v/>
      </c>
      <c r="AP75" s="7" t="str">
        <f t="shared" si="432"/>
        <v/>
      </c>
      <c r="AQ75" s="7" t="str">
        <f t="shared" si="433"/>
        <v/>
      </c>
      <c r="AR75" s="7" t="str">
        <f t="shared" si="434"/>
        <v/>
      </c>
    </row>
    <row r="76" spans="1:44" x14ac:dyDescent="0.2">
      <c r="A76" s="2"/>
      <c r="B76" s="3"/>
      <c r="C76" s="4"/>
      <c r="D76" s="4"/>
      <c r="E76" s="4"/>
      <c r="F76" s="4"/>
      <c r="G76" s="4"/>
      <c r="H76" s="6">
        <f>SUMIFS(CargaDatosJug!J:J,CargaDatosJug!$A:$A,CargaDatosEq!$A76,CargaDatosJug!$B:$B,CargaDatosEq!$B76,CargaDatosJug!$C:$C,CargaDatosEq!$C76,CargaDatosJug!$E:$E,CargaDatosEq!$E76,CargaDatosJug!$F:$F,CargaDatosEq!$F76,CargaDatosJug!$G:$G,CargaDatosEq!$G76)+SUMIFS(CargaDatosJug!K:K,CargaDatosJug!$A:$A,CargaDatosEq!$A76,CargaDatosJug!$B:$B,CargaDatosEq!$B76,CargaDatosJug!$C:$C,CargaDatosEq!$C76,CargaDatosJug!$E:$E,CargaDatosEq!$E76,CargaDatosJug!$F:$F,CargaDatosEq!$F76,CargaDatosJug!$G:$G,CargaDatosEq!$G76)/60</f>
        <v>0</v>
      </c>
      <c r="I76" s="6">
        <f>SUMIFS(CargaDatosJug!L:L,CargaDatosJug!$A:$A,CargaDatosEq!$A76,CargaDatosJug!$B:$B,CargaDatosEq!$B76,CargaDatosJug!$C:$C,CargaDatosEq!$C76,CargaDatosJug!$E:$E,CargaDatosEq!$E76,CargaDatosJug!$F:$F,CargaDatosEq!$F76,CargaDatosJug!$G:$G,CargaDatosEq!$G76)</f>
        <v>0</v>
      </c>
      <c r="J76" s="6">
        <f>SUMIFS(CargaDatosJug!M:M,CargaDatosJug!$A:$A,CargaDatosEq!$A76,CargaDatosJug!$B:$B,CargaDatosEq!$B76,CargaDatosJug!$C:$C,CargaDatosEq!$C76,CargaDatosJug!$E:$E,CargaDatosEq!$E76,CargaDatosJug!$F:$F,CargaDatosEq!$F76,CargaDatosJug!$G:$G,CargaDatosEq!$G76)</f>
        <v>0</v>
      </c>
      <c r="K76" s="6">
        <f>SUMIFS(CargaDatosJug!N:N,CargaDatosJug!$A:$A,CargaDatosEq!$A76,CargaDatosJug!$B:$B,CargaDatosEq!$B76,CargaDatosJug!$C:$C,CargaDatosEq!$C76,CargaDatosJug!$E:$E,CargaDatosEq!$E76,CargaDatosJug!$F:$F,CargaDatosEq!$F76,CargaDatosJug!$G:$G,CargaDatosEq!$G76)</f>
        <v>0</v>
      </c>
      <c r="L76" s="7" t="str">
        <f t="shared" si="443"/>
        <v/>
      </c>
      <c r="M76" s="6">
        <f>SUMIFS(CargaDatosJug!P:P,CargaDatosJug!$A:$A,CargaDatosEq!$A76,CargaDatosJug!$B:$B,CargaDatosEq!$B76,CargaDatosJug!$C:$C,CargaDatosEq!$C76,CargaDatosJug!$E:$E,CargaDatosEq!$E76,CargaDatosJug!$F:$F,CargaDatosEq!$F76,CargaDatosJug!$G:$G,CargaDatosEq!$G76)</f>
        <v>0</v>
      </c>
      <c r="N76" s="6">
        <f>SUMIFS(CargaDatosJug!Q:Q,CargaDatosJug!$A:$A,CargaDatosEq!$A76,CargaDatosJug!$B:$B,CargaDatosEq!$B76,CargaDatosJug!$C:$C,CargaDatosEq!$C76,CargaDatosJug!$E:$E,CargaDatosEq!$E76,CargaDatosJug!$F:$F,CargaDatosEq!$F76,CargaDatosJug!$G:$G,CargaDatosEq!$G76)</f>
        <v>0</v>
      </c>
      <c r="O76" s="7" t="str">
        <f t="shared" si="444"/>
        <v/>
      </c>
      <c r="P76" s="6">
        <f>SUMIFS(CargaDatosJug!S:S,CargaDatosJug!$A:$A,CargaDatosEq!$A76,CargaDatosJug!$B:$B,CargaDatosEq!$B76,CargaDatosJug!$C:$C,CargaDatosEq!$C76,CargaDatosJug!$E:$E,CargaDatosEq!$E76,CargaDatosJug!$F:$F,CargaDatosEq!$F76,CargaDatosJug!$G:$G,CargaDatosEq!$G76)</f>
        <v>0</v>
      </c>
      <c r="Q76" s="6">
        <f>SUMIFS(CargaDatosJug!T:T,CargaDatosJug!$A:$A,CargaDatosEq!$A76,CargaDatosJug!$B:$B,CargaDatosEq!$B76,CargaDatosJug!$C:$C,CargaDatosEq!$C76,CargaDatosJug!$E:$E,CargaDatosEq!$E76,CargaDatosJug!$F:$F,CargaDatosEq!$F76,CargaDatosJug!$G:$G,CargaDatosEq!$G76)</f>
        <v>0</v>
      </c>
      <c r="R76" s="7" t="str">
        <f t="shared" si="445"/>
        <v/>
      </c>
      <c r="S76" s="6">
        <f>SUMIFS(CargaDatosJug!V:V,CargaDatosJug!$A:$A,CargaDatosEq!$A76,CargaDatosJug!$B:$B,CargaDatosEq!$B76,CargaDatosJug!$C:$C,CargaDatosEq!$C76,CargaDatosJug!$E:$E,CargaDatosEq!$E76,CargaDatosJug!$F:$F,CargaDatosEq!$F76,CargaDatosJug!$G:$G,CargaDatosEq!$G76)</f>
        <v>0</v>
      </c>
      <c r="T76" s="6">
        <f>SUMIFS(CargaDatosJug!W:W,CargaDatosJug!$A:$A,CargaDatosEq!$A76,CargaDatosJug!$B:$B,CargaDatosEq!$B76,CargaDatosJug!$C:$C,CargaDatosEq!$C76,CargaDatosJug!$E:$E,CargaDatosEq!$E76,CargaDatosJug!$F:$F,CargaDatosEq!$F76,CargaDatosJug!$G:$G,CargaDatosEq!$G76)</f>
        <v>0</v>
      </c>
      <c r="U76" s="6">
        <f t="shared" si="415"/>
        <v>0</v>
      </c>
      <c r="V76" s="6">
        <f>SUMIFS(CargaDatosJug!Y:Y,CargaDatosJug!$A:$A,CargaDatosEq!$A76,CargaDatosJug!$B:$B,CargaDatosEq!$B76,CargaDatosJug!$C:$C,CargaDatosEq!$C76,CargaDatosJug!$E:$E,CargaDatosEq!$E76,CargaDatosJug!$F:$F,CargaDatosEq!$F76,CargaDatosJug!$G:$G,CargaDatosEq!$G76)</f>
        <v>0</v>
      </c>
      <c r="W76" s="6">
        <f>SUMIFS(CargaDatosJug!Z:Z,CargaDatosJug!$A:$A,CargaDatosEq!$A76,CargaDatosJug!$B:$B,CargaDatosEq!$B76,CargaDatosJug!$C:$C,CargaDatosEq!$C76,CargaDatosJug!$E:$E,CargaDatosEq!$E76,CargaDatosJug!$F:$F,CargaDatosEq!$F76,CargaDatosJug!$G:$G,CargaDatosEq!$G76)</f>
        <v>0</v>
      </c>
      <c r="X76" s="6">
        <f>SUMIFS(CargaDatosJug!AA:AA,CargaDatosJug!$A:$A,CargaDatosEq!$A76,CargaDatosJug!$B:$B,CargaDatosEq!$B76,CargaDatosJug!$C:$C,CargaDatosEq!$C76,CargaDatosJug!$E:$E,CargaDatosEq!$E76,CargaDatosJug!$F:$F,CargaDatosEq!$F76,CargaDatosJug!$G:$G,CargaDatosEq!$G76)</f>
        <v>0</v>
      </c>
      <c r="Y76" s="6">
        <f>SUMIFS(CargaDatosJug!AB:AB,CargaDatosJug!$A:$A,CargaDatosEq!$A76,CargaDatosJug!$B:$B,CargaDatosEq!$B76,CargaDatosJug!$C:$C,CargaDatosEq!$C76,CargaDatosJug!$E:$E,CargaDatosEq!$E76,CargaDatosJug!$F:$F,CargaDatosEq!$F76,CargaDatosJug!$G:$G,CargaDatosEq!$G76)</f>
        <v>0</v>
      </c>
      <c r="Z76" s="6">
        <f>SUMIFS(CargaDatosJug!AC:AC,CargaDatosJug!$A:$A,CargaDatosEq!$A76,CargaDatosJug!$B:$B,CargaDatosEq!$B76,CargaDatosJug!$C:$C,CargaDatosEq!$C76,CargaDatosJug!$E:$E,CargaDatosEq!$E76,CargaDatosJug!$F:$F,CargaDatosEq!$F76,CargaDatosJug!$G:$G,CargaDatosEq!$G76)</f>
        <v>0</v>
      </c>
      <c r="AA76" s="6">
        <f>SUMIFS(CargaDatosJug!AD:AD,CargaDatosJug!$A:$A,CargaDatosEq!$A76,CargaDatosJug!$B:$B,CargaDatosEq!$B76,CargaDatosJug!$C:$C,CargaDatosEq!$C76,CargaDatosJug!$E:$E,CargaDatosEq!$E76,CargaDatosJug!$F:$F,CargaDatosEq!$F76,CargaDatosJug!$G:$G,CargaDatosEq!$G76)</f>
        <v>0</v>
      </c>
      <c r="AB76" s="6">
        <f>SUMIFS(CargaDatosJug!AE:AE,CargaDatosJug!$A:$A,CargaDatosEq!$A76,CargaDatosJug!$B:$B,CargaDatosEq!$B76,CargaDatosJug!$C:$C,CargaDatosEq!$C76,CargaDatosJug!$E:$E,CargaDatosEq!$E76,CargaDatosJug!$F:$F,CargaDatosEq!$F76,CargaDatosJug!$G:$G,CargaDatosEq!$G76)</f>
        <v>0</v>
      </c>
      <c r="AC76" s="6">
        <f>SUMIFS(CargaDatosJug!AF:AF,CargaDatosJug!$A:$A,CargaDatosEq!$A76,CargaDatosJug!$B:$B,CargaDatosEq!$B76,CargaDatosJug!$C:$C,CargaDatosEq!$C76,CargaDatosJug!$E:$E,CargaDatosEq!$E76,CargaDatosJug!$F:$F,CargaDatosEq!$F76,CargaDatosJug!$G:$G,CargaDatosEq!$G76)</f>
        <v>0</v>
      </c>
      <c r="AD76" s="58">
        <f t="shared" si="421"/>
        <v>0</v>
      </c>
      <c r="AE76" s="59" t="str">
        <f t="shared" si="422"/>
        <v/>
      </c>
      <c r="AF76" s="59" t="str">
        <f t="shared" ref="AF76" si="470">IFERROR(I77/AD76,"")</f>
        <v/>
      </c>
      <c r="AG76" s="59" t="str">
        <f t="shared" si="417"/>
        <v/>
      </c>
      <c r="AH76" s="7" t="str">
        <f t="shared" ref="AH76" si="471">IFERROR(S76/(S76+T77),"")</f>
        <v/>
      </c>
      <c r="AI76" s="7" t="str">
        <f t="shared" ref="AI76" si="472">IFERROR(T76/(T76+S77),"")</f>
        <v/>
      </c>
      <c r="AJ76" s="7" t="str">
        <f t="shared" ref="AJ76" si="473">IFERROR(U76/(U76+U77),"")</f>
        <v/>
      </c>
      <c r="AK76" s="7" t="str">
        <f t="shared" si="427"/>
        <v/>
      </c>
      <c r="AL76" s="7" t="str">
        <f t="shared" si="428"/>
        <v/>
      </c>
      <c r="AM76" s="7" t="str">
        <f t="shared" si="429"/>
        <v/>
      </c>
      <c r="AN76" s="7" t="str">
        <f t="shared" si="430"/>
        <v/>
      </c>
      <c r="AO76" s="7" t="str">
        <f t="shared" si="431"/>
        <v/>
      </c>
      <c r="AP76" s="7" t="str">
        <f t="shared" si="432"/>
        <v/>
      </c>
      <c r="AQ76" s="7" t="str">
        <f t="shared" si="433"/>
        <v/>
      </c>
      <c r="AR76" s="7" t="str">
        <f t="shared" si="434"/>
        <v/>
      </c>
    </row>
    <row r="77" spans="1:44" x14ac:dyDescent="0.2">
      <c r="A77" s="8">
        <f t="shared" ref="A77:C77" si="474">+A76</f>
        <v>0</v>
      </c>
      <c r="B77" s="9">
        <f t="shared" si="474"/>
        <v>0</v>
      </c>
      <c r="C77" s="6">
        <f t="shared" si="474"/>
        <v>0</v>
      </c>
      <c r="D77" s="6" t="str">
        <f t="shared" ref="D77" si="475">IF(D76="Local","Visitante","Local")</f>
        <v>Local</v>
      </c>
      <c r="E77" s="6">
        <f t="shared" si="208"/>
        <v>0</v>
      </c>
      <c r="F77" s="6">
        <f t="shared" ref="F77" si="476">+G76</f>
        <v>0</v>
      </c>
      <c r="G77" s="6">
        <f t="shared" ref="G77" si="477">+F76</f>
        <v>0</v>
      </c>
      <c r="H77" s="4"/>
      <c r="I77" s="4"/>
      <c r="J77" s="4"/>
      <c r="K77" s="4"/>
      <c r="L77" s="7" t="str">
        <f t="shared" si="443"/>
        <v/>
      </c>
      <c r="M77" s="4"/>
      <c r="N77" s="4"/>
      <c r="O77" s="7" t="str">
        <f t="shared" si="444"/>
        <v/>
      </c>
      <c r="P77" s="4"/>
      <c r="Q77" s="4"/>
      <c r="R77" s="7" t="str">
        <f t="shared" si="445"/>
        <v/>
      </c>
      <c r="S77" s="4"/>
      <c r="T77" s="4"/>
      <c r="U77" s="6">
        <f t="shared" si="415"/>
        <v>0</v>
      </c>
      <c r="V77" s="4"/>
      <c r="W77" s="4"/>
      <c r="X77" s="4"/>
      <c r="Y77" s="4"/>
      <c r="Z77" s="4"/>
      <c r="AA77" s="4"/>
      <c r="AB77" s="4"/>
      <c r="AC77" s="4"/>
      <c r="AD77" s="58">
        <f t="shared" si="421"/>
        <v>0</v>
      </c>
      <c r="AE77" s="59" t="str">
        <f t="shared" si="422"/>
        <v/>
      </c>
      <c r="AF77" s="59" t="str">
        <f t="shared" ref="AF77" si="478">IFERROR(I76/AD77,"")</f>
        <v/>
      </c>
      <c r="AG77" s="59" t="str">
        <f t="shared" si="417"/>
        <v/>
      </c>
      <c r="AH77" s="7" t="str">
        <f t="shared" ref="AH77" si="479">IFERROR(S77/(S77+T76),"")</f>
        <v/>
      </c>
      <c r="AI77" s="7" t="str">
        <f t="shared" ref="AI77" si="480">IFERROR(T77/(T77+S76),"")</f>
        <v/>
      </c>
      <c r="AJ77" s="7" t="str">
        <f t="shared" ref="AJ77" si="481">IFERROR(U77/(U77+U76),"")</f>
        <v/>
      </c>
      <c r="AK77" s="7" t="str">
        <f t="shared" si="427"/>
        <v/>
      </c>
      <c r="AL77" s="7" t="str">
        <f t="shared" si="428"/>
        <v/>
      </c>
      <c r="AM77" s="7" t="str">
        <f t="shared" si="429"/>
        <v/>
      </c>
      <c r="AN77" s="7" t="str">
        <f t="shared" si="430"/>
        <v/>
      </c>
      <c r="AO77" s="7" t="str">
        <f t="shared" si="431"/>
        <v/>
      </c>
      <c r="AP77" s="7" t="str">
        <f t="shared" si="432"/>
        <v/>
      </c>
      <c r="AQ77" s="7" t="str">
        <f t="shared" si="433"/>
        <v/>
      </c>
      <c r="AR77" s="7" t="str">
        <f t="shared" si="434"/>
        <v/>
      </c>
    </row>
    <row r="78" spans="1:44" x14ac:dyDescent="0.2">
      <c r="A78" s="2"/>
      <c r="B78" s="3"/>
      <c r="C78" s="4"/>
      <c r="D78" s="4"/>
      <c r="E78" s="4"/>
      <c r="F78" s="4"/>
      <c r="G78" s="4"/>
      <c r="H78" s="6">
        <f>SUMIFS(CargaDatosJug!J:J,CargaDatosJug!$A:$A,CargaDatosEq!$A78,CargaDatosJug!$B:$B,CargaDatosEq!$B78,CargaDatosJug!$C:$C,CargaDatosEq!$C78,CargaDatosJug!$E:$E,CargaDatosEq!$E78,CargaDatosJug!$F:$F,CargaDatosEq!$F78,CargaDatosJug!$G:$G,CargaDatosEq!$G78)+SUMIFS(CargaDatosJug!K:K,CargaDatosJug!$A:$A,CargaDatosEq!$A78,CargaDatosJug!$B:$B,CargaDatosEq!$B78,CargaDatosJug!$C:$C,CargaDatosEq!$C78,CargaDatosJug!$E:$E,CargaDatosEq!$E78,CargaDatosJug!$F:$F,CargaDatosEq!$F78,CargaDatosJug!$G:$G,CargaDatosEq!$G78)/60</f>
        <v>0</v>
      </c>
      <c r="I78" s="6">
        <f>SUMIFS(CargaDatosJug!L:L,CargaDatosJug!$A:$A,CargaDatosEq!$A78,CargaDatosJug!$B:$B,CargaDatosEq!$B78,CargaDatosJug!$C:$C,CargaDatosEq!$C78,CargaDatosJug!$E:$E,CargaDatosEq!$E78,CargaDatosJug!$F:$F,CargaDatosEq!$F78,CargaDatosJug!$G:$G,CargaDatosEq!$G78)</f>
        <v>0</v>
      </c>
      <c r="J78" s="6">
        <f>SUMIFS(CargaDatosJug!M:M,CargaDatosJug!$A:$A,CargaDatosEq!$A78,CargaDatosJug!$B:$B,CargaDatosEq!$B78,CargaDatosJug!$C:$C,CargaDatosEq!$C78,CargaDatosJug!$E:$E,CargaDatosEq!$E78,CargaDatosJug!$F:$F,CargaDatosEq!$F78,CargaDatosJug!$G:$G,CargaDatosEq!$G78)</f>
        <v>0</v>
      </c>
      <c r="K78" s="6">
        <f>SUMIFS(CargaDatosJug!N:N,CargaDatosJug!$A:$A,CargaDatosEq!$A78,CargaDatosJug!$B:$B,CargaDatosEq!$B78,CargaDatosJug!$C:$C,CargaDatosEq!$C78,CargaDatosJug!$E:$E,CargaDatosEq!$E78,CargaDatosJug!$F:$F,CargaDatosEq!$F78,CargaDatosJug!$G:$G,CargaDatosEq!$G78)</f>
        <v>0</v>
      </c>
      <c r="L78" s="7" t="str">
        <f t="shared" si="443"/>
        <v/>
      </c>
      <c r="M78" s="6">
        <f>SUMIFS(CargaDatosJug!P:P,CargaDatosJug!$A:$A,CargaDatosEq!$A78,CargaDatosJug!$B:$B,CargaDatosEq!$B78,CargaDatosJug!$C:$C,CargaDatosEq!$C78,CargaDatosJug!$E:$E,CargaDatosEq!$E78,CargaDatosJug!$F:$F,CargaDatosEq!$F78,CargaDatosJug!$G:$G,CargaDatosEq!$G78)</f>
        <v>0</v>
      </c>
      <c r="N78" s="6">
        <f>SUMIFS(CargaDatosJug!Q:Q,CargaDatosJug!$A:$A,CargaDatosEq!$A78,CargaDatosJug!$B:$B,CargaDatosEq!$B78,CargaDatosJug!$C:$C,CargaDatosEq!$C78,CargaDatosJug!$E:$E,CargaDatosEq!$E78,CargaDatosJug!$F:$F,CargaDatosEq!$F78,CargaDatosJug!$G:$G,CargaDatosEq!$G78)</f>
        <v>0</v>
      </c>
      <c r="O78" s="7" t="str">
        <f t="shared" si="444"/>
        <v/>
      </c>
      <c r="P78" s="6">
        <f>SUMIFS(CargaDatosJug!S:S,CargaDatosJug!$A:$A,CargaDatosEq!$A78,CargaDatosJug!$B:$B,CargaDatosEq!$B78,CargaDatosJug!$C:$C,CargaDatosEq!$C78,CargaDatosJug!$E:$E,CargaDatosEq!$E78,CargaDatosJug!$F:$F,CargaDatosEq!$F78,CargaDatosJug!$G:$G,CargaDatosEq!$G78)</f>
        <v>0</v>
      </c>
      <c r="Q78" s="6">
        <f>SUMIFS(CargaDatosJug!T:T,CargaDatosJug!$A:$A,CargaDatosEq!$A78,CargaDatosJug!$B:$B,CargaDatosEq!$B78,CargaDatosJug!$C:$C,CargaDatosEq!$C78,CargaDatosJug!$E:$E,CargaDatosEq!$E78,CargaDatosJug!$F:$F,CargaDatosEq!$F78,CargaDatosJug!$G:$G,CargaDatosEq!$G78)</f>
        <v>0</v>
      </c>
      <c r="R78" s="7" t="str">
        <f t="shared" si="445"/>
        <v/>
      </c>
      <c r="S78" s="6">
        <f>SUMIFS(CargaDatosJug!V:V,CargaDatosJug!$A:$A,CargaDatosEq!$A78,CargaDatosJug!$B:$B,CargaDatosEq!$B78,CargaDatosJug!$C:$C,CargaDatosEq!$C78,CargaDatosJug!$E:$E,CargaDatosEq!$E78,CargaDatosJug!$F:$F,CargaDatosEq!$F78,CargaDatosJug!$G:$G,CargaDatosEq!$G78)</f>
        <v>0</v>
      </c>
      <c r="T78" s="6">
        <f>SUMIFS(CargaDatosJug!W:W,CargaDatosJug!$A:$A,CargaDatosEq!$A78,CargaDatosJug!$B:$B,CargaDatosEq!$B78,CargaDatosJug!$C:$C,CargaDatosEq!$C78,CargaDatosJug!$E:$E,CargaDatosEq!$E78,CargaDatosJug!$F:$F,CargaDatosEq!$F78,CargaDatosJug!$G:$G,CargaDatosEq!$G78)</f>
        <v>0</v>
      </c>
      <c r="U78" s="6">
        <f t="shared" si="415"/>
        <v>0</v>
      </c>
      <c r="V78" s="6">
        <f>SUMIFS(CargaDatosJug!Y:Y,CargaDatosJug!$A:$A,CargaDatosEq!$A78,CargaDatosJug!$B:$B,CargaDatosEq!$B78,CargaDatosJug!$C:$C,CargaDatosEq!$C78,CargaDatosJug!$E:$E,CargaDatosEq!$E78,CargaDatosJug!$F:$F,CargaDatosEq!$F78,CargaDatosJug!$G:$G,CargaDatosEq!$G78)</f>
        <v>0</v>
      </c>
      <c r="W78" s="6">
        <f>SUMIFS(CargaDatosJug!Z:Z,CargaDatosJug!$A:$A,CargaDatosEq!$A78,CargaDatosJug!$B:$B,CargaDatosEq!$B78,CargaDatosJug!$C:$C,CargaDatosEq!$C78,CargaDatosJug!$E:$E,CargaDatosEq!$E78,CargaDatosJug!$F:$F,CargaDatosEq!$F78,CargaDatosJug!$G:$G,CargaDatosEq!$G78)</f>
        <v>0</v>
      </c>
      <c r="X78" s="6">
        <f>SUMIFS(CargaDatosJug!AA:AA,CargaDatosJug!$A:$A,CargaDatosEq!$A78,CargaDatosJug!$B:$B,CargaDatosEq!$B78,CargaDatosJug!$C:$C,CargaDatosEq!$C78,CargaDatosJug!$E:$E,CargaDatosEq!$E78,CargaDatosJug!$F:$F,CargaDatosEq!$F78,CargaDatosJug!$G:$G,CargaDatosEq!$G78)</f>
        <v>0</v>
      </c>
      <c r="Y78" s="6">
        <f>SUMIFS(CargaDatosJug!AB:AB,CargaDatosJug!$A:$A,CargaDatosEq!$A78,CargaDatosJug!$B:$B,CargaDatosEq!$B78,CargaDatosJug!$C:$C,CargaDatosEq!$C78,CargaDatosJug!$E:$E,CargaDatosEq!$E78,CargaDatosJug!$F:$F,CargaDatosEq!$F78,CargaDatosJug!$G:$G,CargaDatosEq!$G78)</f>
        <v>0</v>
      </c>
      <c r="Z78" s="6">
        <f>SUMIFS(CargaDatosJug!AC:AC,CargaDatosJug!$A:$A,CargaDatosEq!$A78,CargaDatosJug!$B:$B,CargaDatosEq!$B78,CargaDatosJug!$C:$C,CargaDatosEq!$C78,CargaDatosJug!$E:$E,CargaDatosEq!$E78,CargaDatosJug!$F:$F,CargaDatosEq!$F78,CargaDatosJug!$G:$G,CargaDatosEq!$G78)</f>
        <v>0</v>
      </c>
      <c r="AA78" s="6">
        <f>SUMIFS(CargaDatosJug!AD:AD,CargaDatosJug!$A:$A,CargaDatosEq!$A78,CargaDatosJug!$B:$B,CargaDatosEq!$B78,CargaDatosJug!$C:$C,CargaDatosEq!$C78,CargaDatosJug!$E:$E,CargaDatosEq!$E78,CargaDatosJug!$F:$F,CargaDatosEq!$F78,CargaDatosJug!$G:$G,CargaDatosEq!$G78)</f>
        <v>0</v>
      </c>
      <c r="AB78" s="6">
        <f>SUMIFS(CargaDatosJug!AE:AE,CargaDatosJug!$A:$A,CargaDatosEq!$A78,CargaDatosJug!$B:$B,CargaDatosEq!$B78,CargaDatosJug!$C:$C,CargaDatosEq!$C78,CargaDatosJug!$E:$E,CargaDatosEq!$E78,CargaDatosJug!$F:$F,CargaDatosEq!$F78,CargaDatosJug!$G:$G,CargaDatosEq!$G78)</f>
        <v>0</v>
      </c>
      <c r="AC78" s="6">
        <f>SUMIFS(CargaDatosJug!AF:AF,CargaDatosJug!$A:$A,CargaDatosEq!$A78,CargaDatosJug!$B:$B,CargaDatosEq!$B78,CargaDatosJug!$C:$C,CargaDatosEq!$C78,CargaDatosJug!$E:$E,CargaDatosEq!$E78,CargaDatosJug!$F:$F,CargaDatosEq!$F78,CargaDatosJug!$G:$G,CargaDatosEq!$G78)</f>
        <v>0</v>
      </c>
      <c r="AD78" s="58">
        <f t="shared" si="421"/>
        <v>0</v>
      </c>
      <c r="AE78" s="59" t="str">
        <f t="shared" si="422"/>
        <v/>
      </c>
      <c r="AF78" s="59" t="str">
        <f t="shared" ref="AF78" si="482">IFERROR(I79/AD78,"")</f>
        <v/>
      </c>
      <c r="AG78" s="59" t="str">
        <f t="shared" si="417"/>
        <v/>
      </c>
      <c r="AH78" s="7" t="str">
        <f t="shared" ref="AH78" si="483">IFERROR(S78/(S78+T79),"")</f>
        <v/>
      </c>
      <c r="AI78" s="7" t="str">
        <f t="shared" ref="AI78" si="484">IFERROR(T78/(T78+S79),"")</f>
        <v/>
      </c>
      <c r="AJ78" s="7" t="str">
        <f t="shared" ref="AJ78" si="485">IFERROR(U78/(U78+U79),"")</f>
        <v/>
      </c>
      <c r="AK78" s="7" t="str">
        <f t="shared" si="427"/>
        <v/>
      </c>
      <c r="AL78" s="7" t="str">
        <f t="shared" si="428"/>
        <v/>
      </c>
      <c r="AM78" s="7" t="str">
        <f t="shared" si="429"/>
        <v/>
      </c>
      <c r="AN78" s="7" t="str">
        <f t="shared" si="430"/>
        <v/>
      </c>
      <c r="AO78" s="7" t="str">
        <f t="shared" si="431"/>
        <v/>
      </c>
      <c r="AP78" s="7" t="str">
        <f t="shared" si="432"/>
        <v/>
      </c>
      <c r="AQ78" s="7" t="str">
        <f t="shared" si="433"/>
        <v/>
      </c>
      <c r="AR78" s="7" t="str">
        <f t="shared" si="434"/>
        <v/>
      </c>
    </row>
    <row r="79" spans="1:44" x14ac:dyDescent="0.2">
      <c r="A79" s="8">
        <f t="shared" ref="A79:C79" si="486">+A78</f>
        <v>0</v>
      </c>
      <c r="B79" s="9">
        <f t="shared" si="486"/>
        <v>0</v>
      </c>
      <c r="C79" s="6">
        <f t="shared" si="486"/>
        <v>0</v>
      </c>
      <c r="D79" s="6" t="str">
        <f t="shared" ref="D79" si="487">IF(D78="Local","Visitante","Local")</f>
        <v>Local</v>
      </c>
      <c r="E79" s="6">
        <f t="shared" si="208"/>
        <v>0</v>
      </c>
      <c r="F79" s="6">
        <f t="shared" ref="F79" si="488">+G78</f>
        <v>0</v>
      </c>
      <c r="G79" s="6">
        <f t="shared" ref="G79" si="489">+F78</f>
        <v>0</v>
      </c>
      <c r="H79" s="4"/>
      <c r="I79" s="4"/>
      <c r="J79" s="4"/>
      <c r="K79" s="4"/>
      <c r="L79" s="7" t="str">
        <f t="shared" si="443"/>
        <v/>
      </c>
      <c r="M79" s="4"/>
      <c r="N79" s="4"/>
      <c r="O79" s="7" t="str">
        <f t="shared" si="444"/>
        <v/>
      </c>
      <c r="P79" s="4"/>
      <c r="Q79" s="4"/>
      <c r="R79" s="7" t="str">
        <f t="shared" si="445"/>
        <v/>
      </c>
      <c r="S79" s="4"/>
      <c r="T79" s="4"/>
      <c r="U79" s="6">
        <f t="shared" si="415"/>
        <v>0</v>
      </c>
      <c r="V79" s="4"/>
      <c r="W79" s="4"/>
      <c r="X79" s="4"/>
      <c r="Y79" s="4"/>
      <c r="Z79" s="4"/>
      <c r="AA79" s="4"/>
      <c r="AB79" s="4"/>
      <c r="AC79" s="4"/>
      <c r="AD79" s="58">
        <f t="shared" si="421"/>
        <v>0</v>
      </c>
      <c r="AE79" s="59" t="str">
        <f t="shared" si="422"/>
        <v/>
      </c>
      <c r="AF79" s="59" t="str">
        <f t="shared" ref="AF79" si="490">IFERROR(I78/AD79,"")</f>
        <v/>
      </c>
      <c r="AG79" s="59" t="str">
        <f t="shared" si="417"/>
        <v/>
      </c>
      <c r="AH79" s="7" t="str">
        <f t="shared" ref="AH79" si="491">IFERROR(S79/(S79+T78),"")</f>
        <v/>
      </c>
      <c r="AI79" s="7" t="str">
        <f t="shared" ref="AI79" si="492">IFERROR(T79/(T79+S78),"")</f>
        <v/>
      </c>
      <c r="AJ79" s="7" t="str">
        <f t="shared" ref="AJ79" si="493">IFERROR(U79/(U79+U78),"")</f>
        <v/>
      </c>
      <c r="AK79" s="7" t="str">
        <f t="shared" si="427"/>
        <v/>
      </c>
      <c r="AL79" s="7" t="str">
        <f t="shared" si="428"/>
        <v/>
      </c>
      <c r="AM79" s="7" t="str">
        <f t="shared" si="429"/>
        <v/>
      </c>
      <c r="AN79" s="7" t="str">
        <f t="shared" si="430"/>
        <v/>
      </c>
      <c r="AO79" s="7" t="str">
        <f t="shared" si="431"/>
        <v/>
      </c>
      <c r="AP79" s="7" t="str">
        <f t="shared" si="432"/>
        <v/>
      </c>
      <c r="AQ79" s="7" t="str">
        <f t="shared" si="433"/>
        <v/>
      </c>
      <c r="AR79" s="7" t="str">
        <f t="shared" si="434"/>
        <v/>
      </c>
    </row>
    <row r="80" spans="1:44" x14ac:dyDescent="0.2">
      <c r="A80" s="2"/>
      <c r="B80" s="3"/>
      <c r="C80" s="4"/>
      <c r="D80" s="4"/>
      <c r="E80" s="4"/>
      <c r="F80" s="4"/>
      <c r="G80" s="4"/>
      <c r="H80" s="6">
        <f>SUMIFS(CargaDatosJug!J:J,CargaDatosJug!$A:$A,CargaDatosEq!$A80,CargaDatosJug!$B:$B,CargaDatosEq!$B80,CargaDatosJug!$C:$C,CargaDatosEq!$C80,CargaDatosJug!$E:$E,CargaDatosEq!$E80,CargaDatosJug!$F:$F,CargaDatosEq!$F80,CargaDatosJug!$G:$G,CargaDatosEq!$G80)+SUMIFS(CargaDatosJug!K:K,CargaDatosJug!$A:$A,CargaDatosEq!$A80,CargaDatosJug!$B:$B,CargaDatosEq!$B80,CargaDatosJug!$C:$C,CargaDatosEq!$C80,CargaDatosJug!$E:$E,CargaDatosEq!$E80,CargaDatosJug!$F:$F,CargaDatosEq!$F80,CargaDatosJug!$G:$G,CargaDatosEq!$G80)/60</f>
        <v>0</v>
      </c>
      <c r="I80" s="6">
        <f>SUMIFS(CargaDatosJug!L:L,CargaDatosJug!$A:$A,CargaDatosEq!$A80,CargaDatosJug!$B:$B,CargaDatosEq!$B80,CargaDatosJug!$C:$C,CargaDatosEq!$C80,CargaDatosJug!$E:$E,CargaDatosEq!$E80,CargaDatosJug!$F:$F,CargaDatosEq!$F80,CargaDatosJug!$G:$G,CargaDatosEq!$G80)</f>
        <v>0</v>
      </c>
      <c r="J80" s="6">
        <f>SUMIFS(CargaDatosJug!M:M,CargaDatosJug!$A:$A,CargaDatosEq!$A80,CargaDatosJug!$B:$B,CargaDatosEq!$B80,CargaDatosJug!$C:$C,CargaDatosEq!$C80,CargaDatosJug!$E:$E,CargaDatosEq!$E80,CargaDatosJug!$F:$F,CargaDatosEq!$F80,CargaDatosJug!$G:$G,CargaDatosEq!$G80)</f>
        <v>0</v>
      </c>
      <c r="K80" s="6">
        <f>SUMIFS(CargaDatosJug!N:N,CargaDatosJug!$A:$A,CargaDatosEq!$A80,CargaDatosJug!$B:$B,CargaDatosEq!$B80,CargaDatosJug!$C:$C,CargaDatosEq!$C80,CargaDatosJug!$E:$E,CargaDatosEq!$E80,CargaDatosJug!$F:$F,CargaDatosEq!$F80,CargaDatosJug!$G:$G,CargaDatosEq!$G80)</f>
        <v>0</v>
      </c>
      <c r="L80" s="7" t="str">
        <f t="shared" si="443"/>
        <v/>
      </c>
      <c r="M80" s="6">
        <f>SUMIFS(CargaDatosJug!P:P,CargaDatosJug!$A:$A,CargaDatosEq!$A80,CargaDatosJug!$B:$B,CargaDatosEq!$B80,CargaDatosJug!$C:$C,CargaDatosEq!$C80,CargaDatosJug!$E:$E,CargaDatosEq!$E80,CargaDatosJug!$F:$F,CargaDatosEq!$F80,CargaDatosJug!$G:$G,CargaDatosEq!$G80)</f>
        <v>0</v>
      </c>
      <c r="N80" s="6">
        <f>SUMIFS(CargaDatosJug!Q:Q,CargaDatosJug!$A:$A,CargaDatosEq!$A80,CargaDatosJug!$B:$B,CargaDatosEq!$B80,CargaDatosJug!$C:$C,CargaDatosEq!$C80,CargaDatosJug!$E:$E,CargaDatosEq!$E80,CargaDatosJug!$F:$F,CargaDatosEq!$F80,CargaDatosJug!$G:$G,CargaDatosEq!$G80)</f>
        <v>0</v>
      </c>
      <c r="O80" s="7" t="str">
        <f t="shared" si="444"/>
        <v/>
      </c>
      <c r="P80" s="6">
        <f>SUMIFS(CargaDatosJug!S:S,CargaDatosJug!$A:$A,CargaDatosEq!$A80,CargaDatosJug!$B:$B,CargaDatosEq!$B80,CargaDatosJug!$C:$C,CargaDatosEq!$C80,CargaDatosJug!$E:$E,CargaDatosEq!$E80,CargaDatosJug!$F:$F,CargaDatosEq!$F80,CargaDatosJug!$G:$G,CargaDatosEq!$G80)</f>
        <v>0</v>
      </c>
      <c r="Q80" s="6">
        <f>SUMIFS(CargaDatosJug!T:T,CargaDatosJug!$A:$A,CargaDatosEq!$A80,CargaDatosJug!$B:$B,CargaDatosEq!$B80,CargaDatosJug!$C:$C,CargaDatosEq!$C80,CargaDatosJug!$E:$E,CargaDatosEq!$E80,CargaDatosJug!$F:$F,CargaDatosEq!$F80,CargaDatosJug!$G:$G,CargaDatosEq!$G80)</f>
        <v>0</v>
      </c>
      <c r="R80" s="7" t="str">
        <f t="shared" si="445"/>
        <v/>
      </c>
      <c r="S80" s="6">
        <f>SUMIFS(CargaDatosJug!V:V,CargaDatosJug!$A:$A,CargaDatosEq!$A80,CargaDatosJug!$B:$B,CargaDatosEq!$B80,CargaDatosJug!$C:$C,CargaDatosEq!$C80,CargaDatosJug!$E:$E,CargaDatosEq!$E80,CargaDatosJug!$F:$F,CargaDatosEq!$F80,CargaDatosJug!$G:$G,CargaDatosEq!$G80)</f>
        <v>0</v>
      </c>
      <c r="T80" s="6">
        <f>SUMIFS(CargaDatosJug!W:W,CargaDatosJug!$A:$A,CargaDatosEq!$A80,CargaDatosJug!$B:$B,CargaDatosEq!$B80,CargaDatosJug!$C:$C,CargaDatosEq!$C80,CargaDatosJug!$E:$E,CargaDatosEq!$E80,CargaDatosJug!$F:$F,CargaDatosEq!$F80,CargaDatosJug!$G:$G,CargaDatosEq!$G80)</f>
        <v>0</v>
      </c>
      <c r="U80" s="6">
        <f t="shared" si="415"/>
        <v>0</v>
      </c>
      <c r="V80" s="6">
        <f>SUMIFS(CargaDatosJug!Y:Y,CargaDatosJug!$A:$A,CargaDatosEq!$A80,CargaDatosJug!$B:$B,CargaDatosEq!$B80,CargaDatosJug!$C:$C,CargaDatosEq!$C80,CargaDatosJug!$E:$E,CargaDatosEq!$E80,CargaDatosJug!$F:$F,CargaDatosEq!$F80,CargaDatosJug!$G:$G,CargaDatosEq!$G80)</f>
        <v>0</v>
      </c>
      <c r="W80" s="6">
        <f>SUMIFS(CargaDatosJug!Z:Z,CargaDatosJug!$A:$A,CargaDatosEq!$A80,CargaDatosJug!$B:$B,CargaDatosEq!$B80,CargaDatosJug!$C:$C,CargaDatosEq!$C80,CargaDatosJug!$E:$E,CargaDatosEq!$E80,CargaDatosJug!$F:$F,CargaDatosEq!$F80,CargaDatosJug!$G:$G,CargaDatosEq!$G80)</f>
        <v>0</v>
      </c>
      <c r="X80" s="6">
        <f>SUMIFS(CargaDatosJug!AA:AA,CargaDatosJug!$A:$A,CargaDatosEq!$A80,CargaDatosJug!$B:$B,CargaDatosEq!$B80,CargaDatosJug!$C:$C,CargaDatosEq!$C80,CargaDatosJug!$E:$E,CargaDatosEq!$E80,CargaDatosJug!$F:$F,CargaDatosEq!$F80,CargaDatosJug!$G:$G,CargaDatosEq!$G80)</f>
        <v>0</v>
      </c>
      <c r="Y80" s="6">
        <f>SUMIFS(CargaDatosJug!AB:AB,CargaDatosJug!$A:$A,CargaDatosEq!$A80,CargaDatosJug!$B:$B,CargaDatosEq!$B80,CargaDatosJug!$C:$C,CargaDatosEq!$C80,CargaDatosJug!$E:$E,CargaDatosEq!$E80,CargaDatosJug!$F:$F,CargaDatosEq!$F80,CargaDatosJug!$G:$G,CargaDatosEq!$G80)</f>
        <v>0</v>
      </c>
      <c r="Z80" s="6">
        <f>SUMIFS(CargaDatosJug!AC:AC,CargaDatosJug!$A:$A,CargaDatosEq!$A80,CargaDatosJug!$B:$B,CargaDatosEq!$B80,CargaDatosJug!$C:$C,CargaDatosEq!$C80,CargaDatosJug!$E:$E,CargaDatosEq!$E80,CargaDatosJug!$F:$F,CargaDatosEq!$F80,CargaDatosJug!$G:$G,CargaDatosEq!$G80)</f>
        <v>0</v>
      </c>
      <c r="AA80" s="6">
        <f>SUMIFS(CargaDatosJug!AD:AD,CargaDatosJug!$A:$A,CargaDatosEq!$A80,CargaDatosJug!$B:$B,CargaDatosEq!$B80,CargaDatosJug!$C:$C,CargaDatosEq!$C80,CargaDatosJug!$E:$E,CargaDatosEq!$E80,CargaDatosJug!$F:$F,CargaDatosEq!$F80,CargaDatosJug!$G:$G,CargaDatosEq!$G80)</f>
        <v>0</v>
      </c>
      <c r="AB80" s="6">
        <f>SUMIFS(CargaDatosJug!AE:AE,CargaDatosJug!$A:$A,CargaDatosEq!$A80,CargaDatosJug!$B:$B,CargaDatosEq!$B80,CargaDatosJug!$C:$C,CargaDatosEq!$C80,CargaDatosJug!$E:$E,CargaDatosEq!$E80,CargaDatosJug!$F:$F,CargaDatosEq!$F80,CargaDatosJug!$G:$G,CargaDatosEq!$G80)</f>
        <v>0</v>
      </c>
      <c r="AC80" s="6">
        <f>SUMIFS(CargaDatosJug!AF:AF,CargaDatosJug!$A:$A,CargaDatosEq!$A80,CargaDatosJug!$B:$B,CargaDatosEq!$B80,CargaDatosJug!$C:$C,CargaDatosEq!$C80,CargaDatosJug!$E:$E,CargaDatosEq!$E80,CargaDatosJug!$F:$F,CargaDatosEq!$F80,CargaDatosJug!$G:$G,CargaDatosEq!$G80)</f>
        <v>0</v>
      </c>
      <c r="AD80" s="58">
        <f t="shared" si="421"/>
        <v>0</v>
      </c>
      <c r="AE80" s="59" t="str">
        <f t="shared" si="422"/>
        <v/>
      </c>
      <c r="AF80" s="59" t="str">
        <f t="shared" ref="AF80" si="494">IFERROR(I81/AD80,"")</f>
        <v/>
      </c>
      <c r="AG80" s="59" t="str">
        <f t="shared" si="417"/>
        <v/>
      </c>
      <c r="AH80" s="7" t="str">
        <f t="shared" ref="AH80" si="495">IFERROR(S80/(S80+T81),"")</f>
        <v/>
      </c>
      <c r="AI80" s="7" t="str">
        <f t="shared" ref="AI80" si="496">IFERROR(T80/(T80+S81),"")</f>
        <v/>
      </c>
      <c r="AJ80" s="7" t="str">
        <f t="shared" ref="AJ80" si="497">IFERROR(U80/(U80+U81),"")</f>
        <v/>
      </c>
      <c r="AK80" s="7" t="str">
        <f t="shared" si="427"/>
        <v/>
      </c>
      <c r="AL80" s="7" t="str">
        <f t="shared" si="428"/>
        <v/>
      </c>
      <c r="AM80" s="7" t="str">
        <f t="shared" si="429"/>
        <v/>
      </c>
      <c r="AN80" s="7" t="str">
        <f t="shared" si="430"/>
        <v/>
      </c>
      <c r="AO80" s="7" t="str">
        <f t="shared" si="431"/>
        <v/>
      </c>
      <c r="AP80" s="7" t="str">
        <f t="shared" si="432"/>
        <v/>
      </c>
      <c r="AQ80" s="7" t="str">
        <f t="shared" si="433"/>
        <v/>
      </c>
      <c r="AR80" s="7" t="str">
        <f t="shared" si="434"/>
        <v/>
      </c>
    </row>
    <row r="81" spans="1:44" x14ac:dyDescent="0.2">
      <c r="A81" s="8">
        <f t="shared" ref="A81:C81" si="498">+A80</f>
        <v>0</v>
      </c>
      <c r="B81" s="9">
        <f t="shared" si="498"/>
        <v>0</v>
      </c>
      <c r="C81" s="6">
        <f t="shared" si="498"/>
        <v>0</v>
      </c>
      <c r="D81" s="6" t="str">
        <f t="shared" ref="D81" si="499">IF(D80="Local","Visitante","Local")</f>
        <v>Local</v>
      </c>
      <c r="E81" s="6">
        <f t="shared" si="208"/>
        <v>0</v>
      </c>
      <c r="F81" s="6">
        <f t="shared" ref="F81" si="500">+G80</f>
        <v>0</v>
      </c>
      <c r="G81" s="6">
        <f t="shared" ref="G81" si="501">+F80</f>
        <v>0</v>
      </c>
      <c r="H81" s="4"/>
      <c r="I81" s="4"/>
      <c r="J81" s="4"/>
      <c r="K81" s="4"/>
      <c r="L81" s="7" t="str">
        <f t="shared" si="443"/>
        <v/>
      </c>
      <c r="M81" s="4"/>
      <c r="N81" s="4"/>
      <c r="O81" s="7" t="str">
        <f t="shared" si="444"/>
        <v/>
      </c>
      <c r="P81" s="4"/>
      <c r="Q81" s="4"/>
      <c r="R81" s="7" t="str">
        <f t="shared" si="445"/>
        <v/>
      </c>
      <c r="S81" s="4"/>
      <c r="T81" s="4"/>
      <c r="U81" s="6">
        <f t="shared" si="415"/>
        <v>0</v>
      </c>
      <c r="V81" s="4"/>
      <c r="W81" s="4"/>
      <c r="X81" s="4"/>
      <c r="Y81" s="4"/>
      <c r="Z81" s="4"/>
      <c r="AA81" s="4"/>
      <c r="AB81" s="4"/>
      <c r="AC81" s="4"/>
      <c r="AD81" s="58">
        <f t="shared" si="421"/>
        <v>0</v>
      </c>
      <c r="AE81" s="59" t="str">
        <f t="shared" si="422"/>
        <v/>
      </c>
      <c r="AF81" s="59" t="str">
        <f t="shared" ref="AF81" si="502">IFERROR(I80/AD81,"")</f>
        <v/>
      </c>
      <c r="AG81" s="59" t="str">
        <f t="shared" si="417"/>
        <v/>
      </c>
      <c r="AH81" s="7" t="str">
        <f t="shared" ref="AH81" si="503">IFERROR(S81/(S81+T80),"")</f>
        <v/>
      </c>
      <c r="AI81" s="7" t="str">
        <f t="shared" ref="AI81" si="504">IFERROR(T81/(T81+S80),"")</f>
        <v/>
      </c>
      <c r="AJ81" s="7" t="str">
        <f t="shared" ref="AJ81" si="505">IFERROR(U81/(U81+U80),"")</f>
        <v/>
      </c>
      <c r="AK81" s="7" t="str">
        <f t="shared" si="427"/>
        <v/>
      </c>
      <c r="AL81" s="7" t="str">
        <f t="shared" si="428"/>
        <v/>
      </c>
      <c r="AM81" s="7" t="str">
        <f t="shared" si="429"/>
        <v/>
      </c>
      <c r="AN81" s="7" t="str">
        <f t="shared" si="430"/>
        <v/>
      </c>
      <c r="AO81" s="7" t="str">
        <f t="shared" si="431"/>
        <v/>
      </c>
      <c r="AP81" s="7" t="str">
        <f t="shared" si="432"/>
        <v/>
      </c>
      <c r="AQ81" s="7" t="str">
        <f t="shared" si="433"/>
        <v/>
      </c>
      <c r="AR81" s="7" t="str">
        <f t="shared" si="434"/>
        <v/>
      </c>
    </row>
    <row r="82" spans="1:44" x14ac:dyDescent="0.2">
      <c r="A82" s="2"/>
      <c r="B82" s="3"/>
      <c r="C82" s="4"/>
      <c r="D82" s="4"/>
      <c r="E82" s="4"/>
      <c r="F82" s="4"/>
      <c r="G82" s="4"/>
      <c r="H82" s="6">
        <f>SUMIFS(CargaDatosJug!J:J,CargaDatosJug!$A:$A,CargaDatosEq!$A82,CargaDatosJug!$B:$B,CargaDatosEq!$B82,CargaDatosJug!$C:$C,CargaDatosEq!$C82,CargaDatosJug!$E:$E,CargaDatosEq!$E82,CargaDatosJug!$F:$F,CargaDatosEq!$F82,CargaDatosJug!$G:$G,CargaDatosEq!$G82)+SUMIFS(CargaDatosJug!K:K,CargaDatosJug!$A:$A,CargaDatosEq!$A82,CargaDatosJug!$B:$B,CargaDatosEq!$B82,CargaDatosJug!$C:$C,CargaDatosEq!$C82,CargaDatosJug!$E:$E,CargaDatosEq!$E82,CargaDatosJug!$F:$F,CargaDatosEq!$F82,CargaDatosJug!$G:$G,CargaDatosEq!$G82)/60</f>
        <v>0</v>
      </c>
      <c r="I82" s="6">
        <f>SUMIFS(CargaDatosJug!L:L,CargaDatosJug!$A:$A,CargaDatosEq!$A82,CargaDatosJug!$B:$B,CargaDatosEq!$B82,CargaDatosJug!$C:$C,CargaDatosEq!$C82,CargaDatosJug!$E:$E,CargaDatosEq!$E82,CargaDatosJug!$F:$F,CargaDatosEq!$F82,CargaDatosJug!$G:$G,CargaDatosEq!$G82)</f>
        <v>0</v>
      </c>
      <c r="J82" s="6">
        <f>SUMIFS(CargaDatosJug!M:M,CargaDatosJug!$A:$A,CargaDatosEq!$A82,CargaDatosJug!$B:$B,CargaDatosEq!$B82,CargaDatosJug!$C:$C,CargaDatosEq!$C82,CargaDatosJug!$E:$E,CargaDatosEq!$E82,CargaDatosJug!$F:$F,CargaDatosEq!$F82,CargaDatosJug!$G:$G,CargaDatosEq!$G82)</f>
        <v>0</v>
      </c>
      <c r="K82" s="6">
        <f>SUMIFS(CargaDatosJug!N:N,CargaDatosJug!$A:$A,CargaDatosEq!$A82,CargaDatosJug!$B:$B,CargaDatosEq!$B82,CargaDatosJug!$C:$C,CargaDatosEq!$C82,CargaDatosJug!$E:$E,CargaDatosEq!$E82,CargaDatosJug!$F:$F,CargaDatosEq!$F82,CargaDatosJug!$G:$G,CargaDatosEq!$G82)</f>
        <v>0</v>
      </c>
      <c r="L82" s="7" t="str">
        <f t="shared" si="443"/>
        <v/>
      </c>
      <c r="M82" s="6">
        <f>SUMIFS(CargaDatosJug!P:P,CargaDatosJug!$A:$A,CargaDatosEq!$A82,CargaDatosJug!$B:$B,CargaDatosEq!$B82,CargaDatosJug!$C:$C,CargaDatosEq!$C82,CargaDatosJug!$E:$E,CargaDatosEq!$E82,CargaDatosJug!$F:$F,CargaDatosEq!$F82,CargaDatosJug!$G:$G,CargaDatosEq!$G82)</f>
        <v>0</v>
      </c>
      <c r="N82" s="6">
        <f>SUMIFS(CargaDatosJug!Q:Q,CargaDatosJug!$A:$A,CargaDatosEq!$A82,CargaDatosJug!$B:$B,CargaDatosEq!$B82,CargaDatosJug!$C:$C,CargaDatosEq!$C82,CargaDatosJug!$E:$E,CargaDatosEq!$E82,CargaDatosJug!$F:$F,CargaDatosEq!$F82,CargaDatosJug!$G:$G,CargaDatosEq!$G82)</f>
        <v>0</v>
      </c>
      <c r="O82" s="7" t="str">
        <f t="shared" si="444"/>
        <v/>
      </c>
      <c r="P82" s="6">
        <f>SUMIFS(CargaDatosJug!S:S,CargaDatosJug!$A:$A,CargaDatosEq!$A82,CargaDatosJug!$B:$B,CargaDatosEq!$B82,CargaDatosJug!$C:$C,CargaDatosEq!$C82,CargaDatosJug!$E:$E,CargaDatosEq!$E82,CargaDatosJug!$F:$F,CargaDatosEq!$F82,CargaDatosJug!$G:$G,CargaDatosEq!$G82)</f>
        <v>0</v>
      </c>
      <c r="Q82" s="6">
        <f>SUMIFS(CargaDatosJug!T:T,CargaDatosJug!$A:$A,CargaDatosEq!$A82,CargaDatosJug!$B:$B,CargaDatosEq!$B82,CargaDatosJug!$C:$C,CargaDatosEq!$C82,CargaDatosJug!$E:$E,CargaDatosEq!$E82,CargaDatosJug!$F:$F,CargaDatosEq!$F82,CargaDatosJug!$G:$G,CargaDatosEq!$G82)</f>
        <v>0</v>
      </c>
      <c r="R82" s="7" t="str">
        <f t="shared" si="445"/>
        <v/>
      </c>
      <c r="S82" s="6">
        <f>SUMIFS(CargaDatosJug!V:V,CargaDatosJug!$A:$A,CargaDatosEq!$A82,CargaDatosJug!$B:$B,CargaDatosEq!$B82,CargaDatosJug!$C:$C,CargaDatosEq!$C82,CargaDatosJug!$E:$E,CargaDatosEq!$E82,CargaDatosJug!$F:$F,CargaDatosEq!$F82,CargaDatosJug!$G:$G,CargaDatosEq!$G82)</f>
        <v>0</v>
      </c>
      <c r="T82" s="6">
        <f>SUMIFS(CargaDatosJug!W:W,CargaDatosJug!$A:$A,CargaDatosEq!$A82,CargaDatosJug!$B:$B,CargaDatosEq!$B82,CargaDatosJug!$C:$C,CargaDatosEq!$C82,CargaDatosJug!$E:$E,CargaDatosEq!$E82,CargaDatosJug!$F:$F,CargaDatosEq!$F82,CargaDatosJug!$G:$G,CargaDatosEq!$G82)</f>
        <v>0</v>
      </c>
      <c r="U82" s="6">
        <f t="shared" si="415"/>
        <v>0</v>
      </c>
      <c r="V82" s="6">
        <f>SUMIFS(CargaDatosJug!Y:Y,CargaDatosJug!$A:$A,CargaDatosEq!$A82,CargaDatosJug!$B:$B,CargaDatosEq!$B82,CargaDatosJug!$C:$C,CargaDatosEq!$C82,CargaDatosJug!$E:$E,CargaDatosEq!$E82,CargaDatosJug!$F:$F,CargaDatosEq!$F82,CargaDatosJug!$G:$G,CargaDatosEq!$G82)</f>
        <v>0</v>
      </c>
      <c r="W82" s="6">
        <f>SUMIFS(CargaDatosJug!Z:Z,CargaDatosJug!$A:$A,CargaDatosEq!$A82,CargaDatosJug!$B:$B,CargaDatosEq!$B82,CargaDatosJug!$C:$C,CargaDatosEq!$C82,CargaDatosJug!$E:$E,CargaDatosEq!$E82,CargaDatosJug!$F:$F,CargaDatosEq!$F82,CargaDatosJug!$G:$G,CargaDatosEq!$G82)</f>
        <v>0</v>
      </c>
      <c r="X82" s="6">
        <f>SUMIFS(CargaDatosJug!AA:AA,CargaDatosJug!$A:$A,CargaDatosEq!$A82,CargaDatosJug!$B:$B,CargaDatosEq!$B82,CargaDatosJug!$C:$C,CargaDatosEq!$C82,CargaDatosJug!$E:$E,CargaDatosEq!$E82,CargaDatosJug!$F:$F,CargaDatosEq!$F82,CargaDatosJug!$G:$G,CargaDatosEq!$G82)</f>
        <v>0</v>
      </c>
      <c r="Y82" s="6">
        <f>SUMIFS(CargaDatosJug!AB:AB,CargaDatosJug!$A:$A,CargaDatosEq!$A82,CargaDatosJug!$B:$B,CargaDatosEq!$B82,CargaDatosJug!$C:$C,CargaDatosEq!$C82,CargaDatosJug!$E:$E,CargaDatosEq!$E82,CargaDatosJug!$F:$F,CargaDatosEq!$F82,CargaDatosJug!$G:$G,CargaDatosEq!$G82)</f>
        <v>0</v>
      </c>
      <c r="Z82" s="6">
        <f>SUMIFS(CargaDatosJug!AC:AC,CargaDatosJug!$A:$A,CargaDatosEq!$A82,CargaDatosJug!$B:$B,CargaDatosEq!$B82,CargaDatosJug!$C:$C,CargaDatosEq!$C82,CargaDatosJug!$E:$E,CargaDatosEq!$E82,CargaDatosJug!$F:$F,CargaDatosEq!$F82,CargaDatosJug!$G:$G,CargaDatosEq!$G82)</f>
        <v>0</v>
      </c>
      <c r="AA82" s="6">
        <f>SUMIFS(CargaDatosJug!AD:AD,CargaDatosJug!$A:$A,CargaDatosEq!$A82,CargaDatosJug!$B:$B,CargaDatosEq!$B82,CargaDatosJug!$C:$C,CargaDatosEq!$C82,CargaDatosJug!$E:$E,CargaDatosEq!$E82,CargaDatosJug!$F:$F,CargaDatosEq!$F82,CargaDatosJug!$G:$G,CargaDatosEq!$G82)</f>
        <v>0</v>
      </c>
      <c r="AB82" s="6">
        <f>SUMIFS(CargaDatosJug!AE:AE,CargaDatosJug!$A:$A,CargaDatosEq!$A82,CargaDatosJug!$B:$B,CargaDatosEq!$B82,CargaDatosJug!$C:$C,CargaDatosEq!$C82,CargaDatosJug!$E:$E,CargaDatosEq!$E82,CargaDatosJug!$F:$F,CargaDatosEq!$F82,CargaDatosJug!$G:$G,CargaDatosEq!$G82)</f>
        <v>0</v>
      </c>
      <c r="AC82" s="6">
        <f>SUMIFS(CargaDatosJug!AF:AF,CargaDatosJug!$A:$A,CargaDatosEq!$A82,CargaDatosJug!$B:$B,CargaDatosEq!$B82,CargaDatosJug!$C:$C,CargaDatosEq!$C82,CargaDatosJug!$E:$E,CargaDatosEq!$E82,CargaDatosJug!$F:$F,CargaDatosEq!$F82,CargaDatosJug!$G:$G,CargaDatosEq!$G82)</f>
        <v>0</v>
      </c>
      <c r="AD82" s="58">
        <f t="shared" si="421"/>
        <v>0</v>
      </c>
      <c r="AE82" s="59" t="str">
        <f t="shared" si="422"/>
        <v/>
      </c>
      <c r="AF82" s="59" t="str">
        <f t="shared" ref="AF82" si="506">IFERROR(I83/AD82,"")</f>
        <v/>
      </c>
      <c r="AG82" s="59" t="str">
        <f t="shared" si="417"/>
        <v/>
      </c>
      <c r="AH82" s="7" t="str">
        <f t="shared" ref="AH82" si="507">IFERROR(S82/(S82+T83),"")</f>
        <v/>
      </c>
      <c r="AI82" s="7" t="str">
        <f t="shared" ref="AI82" si="508">IFERROR(T82/(T82+S83),"")</f>
        <v/>
      </c>
      <c r="AJ82" s="7" t="str">
        <f t="shared" ref="AJ82" si="509">IFERROR(U82/(U82+U83),"")</f>
        <v/>
      </c>
      <c r="AK82" s="7" t="str">
        <f t="shared" si="427"/>
        <v/>
      </c>
      <c r="AL82" s="7" t="str">
        <f t="shared" si="428"/>
        <v/>
      </c>
      <c r="AM82" s="7" t="str">
        <f t="shared" si="429"/>
        <v/>
      </c>
      <c r="AN82" s="7" t="str">
        <f t="shared" si="430"/>
        <v/>
      </c>
      <c r="AO82" s="7" t="str">
        <f t="shared" si="431"/>
        <v/>
      </c>
      <c r="AP82" s="7" t="str">
        <f t="shared" si="432"/>
        <v/>
      </c>
      <c r="AQ82" s="7" t="str">
        <f t="shared" si="433"/>
        <v/>
      </c>
      <c r="AR82" s="7" t="str">
        <f t="shared" si="434"/>
        <v/>
      </c>
    </row>
    <row r="83" spans="1:44" x14ac:dyDescent="0.2">
      <c r="A83" s="8">
        <f t="shared" ref="A83:C83" si="510">+A82</f>
        <v>0</v>
      </c>
      <c r="B83" s="9">
        <f t="shared" si="510"/>
        <v>0</v>
      </c>
      <c r="C83" s="6">
        <f t="shared" si="510"/>
        <v>0</v>
      </c>
      <c r="D83" s="6" t="str">
        <f t="shared" ref="D83" si="511">IF(D82="Local","Visitante","Local")</f>
        <v>Local</v>
      </c>
      <c r="E83" s="6">
        <f t="shared" si="208"/>
        <v>0</v>
      </c>
      <c r="F83" s="6">
        <f t="shared" ref="F83" si="512">+G82</f>
        <v>0</v>
      </c>
      <c r="G83" s="6">
        <f t="shared" ref="G83" si="513">+F82</f>
        <v>0</v>
      </c>
      <c r="H83" s="4"/>
      <c r="I83" s="4"/>
      <c r="J83" s="4"/>
      <c r="K83" s="4"/>
      <c r="L83" s="7" t="str">
        <f t="shared" si="443"/>
        <v/>
      </c>
      <c r="M83" s="4"/>
      <c r="N83" s="4"/>
      <c r="O83" s="7" t="str">
        <f t="shared" si="444"/>
        <v/>
      </c>
      <c r="P83" s="4"/>
      <c r="Q83" s="4"/>
      <c r="R83" s="7" t="str">
        <f t="shared" si="445"/>
        <v/>
      </c>
      <c r="S83" s="4"/>
      <c r="T83" s="4"/>
      <c r="U83" s="6">
        <f t="shared" si="415"/>
        <v>0</v>
      </c>
      <c r="V83" s="4"/>
      <c r="W83" s="4"/>
      <c r="X83" s="4"/>
      <c r="Y83" s="4"/>
      <c r="Z83" s="4"/>
      <c r="AA83" s="4"/>
      <c r="AB83" s="4"/>
      <c r="AC83" s="4"/>
      <c r="AD83" s="58">
        <f t="shared" si="421"/>
        <v>0</v>
      </c>
      <c r="AE83" s="59" t="str">
        <f t="shared" si="422"/>
        <v/>
      </c>
      <c r="AF83" s="59" t="str">
        <f t="shared" ref="AF83" si="514">IFERROR(I82/AD83,"")</f>
        <v/>
      </c>
      <c r="AG83" s="59" t="str">
        <f t="shared" si="417"/>
        <v/>
      </c>
      <c r="AH83" s="7" t="str">
        <f t="shared" ref="AH83" si="515">IFERROR(S83/(S83+T82),"")</f>
        <v/>
      </c>
      <c r="AI83" s="7" t="str">
        <f t="shared" ref="AI83" si="516">IFERROR(T83/(T83+S82),"")</f>
        <v/>
      </c>
      <c r="AJ83" s="7" t="str">
        <f t="shared" ref="AJ83" si="517">IFERROR(U83/(U83+U82),"")</f>
        <v/>
      </c>
      <c r="AK83" s="7" t="str">
        <f t="shared" si="427"/>
        <v/>
      </c>
      <c r="AL83" s="7" t="str">
        <f t="shared" si="428"/>
        <v/>
      </c>
      <c r="AM83" s="7" t="str">
        <f t="shared" si="429"/>
        <v/>
      </c>
      <c r="AN83" s="7" t="str">
        <f t="shared" si="430"/>
        <v/>
      </c>
      <c r="AO83" s="7" t="str">
        <f t="shared" si="431"/>
        <v/>
      </c>
      <c r="AP83" s="7" t="str">
        <f t="shared" si="432"/>
        <v/>
      </c>
      <c r="AQ83" s="7" t="str">
        <f t="shared" si="433"/>
        <v/>
      </c>
      <c r="AR83" s="7" t="str">
        <f t="shared" si="434"/>
        <v/>
      </c>
    </row>
    <row r="84" spans="1:44" x14ac:dyDescent="0.2">
      <c r="A84" s="2"/>
      <c r="B84" s="3"/>
      <c r="C84" s="4"/>
      <c r="D84" s="4"/>
      <c r="E84" s="4"/>
      <c r="F84" s="4"/>
      <c r="G84" s="4"/>
      <c r="H84" s="6">
        <f>SUMIFS(CargaDatosJug!J:J,CargaDatosJug!$A:$A,CargaDatosEq!$A84,CargaDatosJug!$B:$B,CargaDatosEq!$B84,CargaDatosJug!$C:$C,CargaDatosEq!$C84,CargaDatosJug!$E:$E,CargaDatosEq!$E84,CargaDatosJug!$F:$F,CargaDatosEq!$F84,CargaDatosJug!$G:$G,CargaDatosEq!$G84)+SUMIFS(CargaDatosJug!K:K,CargaDatosJug!$A:$A,CargaDatosEq!$A84,CargaDatosJug!$B:$B,CargaDatosEq!$B84,CargaDatosJug!$C:$C,CargaDatosEq!$C84,CargaDatosJug!$E:$E,CargaDatosEq!$E84,CargaDatosJug!$F:$F,CargaDatosEq!$F84,CargaDatosJug!$G:$G,CargaDatosEq!$G84)/60</f>
        <v>0</v>
      </c>
      <c r="I84" s="6">
        <f>SUMIFS(CargaDatosJug!L:L,CargaDatosJug!$A:$A,CargaDatosEq!$A84,CargaDatosJug!$B:$B,CargaDatosEq!$B84,CargaDatosJug!$C:$C,CargaDatosEq!$C84,CargaDatosJug!$E:$E,CargaDatosEq!$E84,CargaDatosJug!$F:$F,CargaDatosEq!$F84,CargaDatosJug!$G:$G,CargaDatosEq!$G84)</f>
        <v>0</v>
      </c>
      <c r="J84" s="6">
        <f>SUMIFS(CargaDatosJug!M:M,CargaDatosJug!$A:$A,CargaDatosEq!$A84,CargaDatosJug!$B:$B,CargaDatosEq!$B84,CargaDatosJug!$C:$C,CargaDatosEq!$C84,CargaDatosJug!$E:$E,CargaDatosEq!$E84,CargaDatosJug!$F:$F,CargaDatosEq!$F84,CargaDatosJug!$G:$G,CargaDatosEq!$G84)</f>
        <v>0</v>
      </c>
      <c r="K84" s="6">
        <f>SUMIFS(CargaDatosJug!N:N,CargaDatosJug!$A:$A,CargaDatosEq!$A84,CargaDatosJug!$B:$B,CargaDatosEq!$B84,CargaDatosJug!$C:$C,CargaDatosEq!$C84,CargaDatosJug!$E:$E,CargaDatosEq!$E84,CargaDatosJug!$F:$F,CargaDatosEq!$F84,CargaDatosJug!$G:$G,CargaDatosEq!$G84)</f>
        <v>0</v>
      </c>
      <c r="L84" s="7" t="str">
        <f t="shared" si="443"/>
        <v/>
      </c>
      <c r="M84" s="6">
        <f>SUMIFS(CargaDatosJug!P:P,CargaDatosJug!$A:$A,CargaDatosEq!$A84,CargaDatosJug!$B:$B,CargaDatosEq!$B84,CargaDatosJug!$C:$C,CargaDatosEq!$C84,CargaDatosJug!$E:$E,CargaDatosEq!$E84,CargaDatosJug!$F:$F,CargaDatosEq!$F84,CargaDatosJug!$G:$G,CargaDatosEq!$G84)</f>
        <v>0</v>
      </c>
      <c r="N84" s="6">
        <f>SUMIFS(CargaDatosJug!Q:Q,CargaDatosJug!$A:$A,CargaDatosEq!$A84,CargaDatosJug!$B:$B,CargaDatosEq!$B84,CargaDatosJug!$C:$C,CargaDatosEq!$C84,CargaDatosJug!$E:$E,CargaDatosEq!$E84,CargaDatosJug!$F:$F,CargaDatosEq!$F84,CargaDatosJug!$G:$G,CargaDatosEq!$G84)</f>
        <v>0</v>
      </c>
      <c r="O84" s="7" t="str">
        <f t="shared" si="444"/>
        <v/>
      </c>
      <c r="P84" s="6">
        <f>SUMIFS(CargaDatosJug!S:S,CargaDatosJug!$A:$A,CargaDatosEq!$A84,CargaDatosJug!$B:$B,CargaDatosEq!$B84,CargaDatosJug!$C:$C,CargaDatosEq!$C84,CargaDatosJug!$E:$E,CargaDatosEq!$E84,CargaDatosJug!$F:$F,CargaDatosEq!$F84,CargaDatosJug!$G:$G,CargaDatosEq!$G84)</f>
        <v>0</v>
      </c>
      <c r="Q84" s="6">
        <f>SUMIFS(CargaDatosJug!T:T,CargaDatosJug!$A:$A,CargaDatosEq!$A84,CargaDatosJug!$B:$B,CargaDatosEq!$B84,CargaDatosJug!$C:$C,CargaDatosEq!$C84,CargaDatosJug!$E:$E,CargaDatosEq!$E84,CargaDatosJug!$F:$F,CargaDatosEq!$F84,CargaDatosJug!$G:$G,CargaDatosEq!$G84)</f>
        <v>0</v>
      </c>
      <c r="R84" s="7" t="str">
        <f t="shared" si="445"/>
        <v/>
      </c>
      <c r="S84" s="6">
        <f>SUMIFS(CargaDatosJug!V:V,CargaDatosJug!$A:$A,CargaDatosEq!$A84,CargaDatosJug!$B:$B,CargaDatosEq!$B84,CargaDatosJug!$C:$C,CargaDatosEq!$C84,CargaDatosJug!$E:$E,CargaDatosEq!$E84,CargaDatosJug!$F:$F,CargaDatosEq!$F84,CargaDatosJug!$G:$G,CargaDatosEq!$G84)</f>
        <v>0</v>
      </c>
      <c r="T84" s="6">
        <f>SUMIFS(CargaDatosJug!W:W,CargaDatosJug!$A:$A,CargaDatosEq!$A84,CargaDatosJug!$B:$B,CargaDatosEq!$B84,CargaDatosJug!$C:$C,CargaDatosEq!$C84,CargaDatosJug!$E:$E,CargaDatosEq!$E84,CargaDatosJug!$F:$F,CargaDatosEq!$F84,CargaDatosJug!$G:$G,CargaDatosEq!$G84)</f>
        <v>0</v>
      </c>
      <c r="U84" s="6">
        <f t="shared" si="415"/>
        <v>0</v>
      </c>
      <c r="V84" s="6">
        <f>SUMIFS(CargaDatosJug!Y:Y,CargaDatosJug!$A:$A,CargaDatosEq!$A84,CargaDatosJug!$B:$B,CargaDatosEq!$B84,CargaDatosJug!$C:$C,CargaDatosEq!$C84,CargaDatosJug!$E:$E,CargaDatosEq!$E84,CargaDatosJug!$F:$F,CargaDatosEq!$F84,CargaDatosJug!$G:$G,CargaDatosEq!$G84)</f>
        <v>0</v>
      </c>
      <c r="W84" s="6">
        <f>SUMIFS(CargaDatosJug!Z:Z,CargaDatosJug!$A:$A,CargaDatosEq!$A84,CargaDatosJug!$B:$B,CargaDatosEq!$B84,CargaDatosJug!$C:$C,CargaDatosEq!$C84,CargaDatosJug!$E:$E,CargaDatosEq!$E84,CargaDatosJug!$F:$F,CargaDatosEq!$F84,CargaDatosJug!$G:$G,CargaDatosEq!$G84)</f>
        <v>0</v>
      </c>
      <c r="X84" s="6">
        <f>SUMIFS(CargaDatosJug!AA:AA,CargaDatosJug!$A:$A,CargaDatosEq!$A84,CargaDatosJug!$B:$B,CargaDatosEq!$B84,CargaDatosJug!$C:$C,CargaDatosEq!$C84,CargaDatosJug!$E:$E,CargaDatosEq!$E84,CargaDatosJug!$F:$F,CargaDatosEq!$F84,CargaDatosJug!$G:$G,CargaDatosEq!$G84)</f>
        <v>0</v>
      </c>
      <c r="Y84" s="6">
        <f>SUMIFS(CargaDatosJug!AB:AB,CargaDatosJug!$A:$A,CargaDatosEq!$A84,CargaDatosJug!$B:$B,CargaDatosEq!$B84,CargaDatosJug!$C:$C,CargaDatosEq!$C84,CargaDatosJug!$E:$E,CargaDatosEq!$E84,CargaDatosJug!$F:$F,CargaDatosEq!$F84,CargaDatosJug!$G:$G,CargaDatosEq!$G84)</f>
        <v>0</v>
      </c>
      <c r="Z84" s="6">
        <f>SUMIFS(CargaDatosJug!AC:AC,CargaDatosJug!$A:$A,CargaDatosEq!$A84,CargaDatosJug!$B:$B,CargaDatosEq!$B84,CargaDatosJug!$C:$C,CargaDatosEq!$C84,CargaDatosJug!$E:$E,CargaDatosEq!$E84,CargaDatosJug!$F:$F,CargaDatosEq!$F84,CargaDatosJug!$G:$G,CargaDatosEq!$G84)</f>
        <v>0</v>
      </c>
      <c r="AA84" s="6">
        <f>SUMIFS(CargaDatosJug!AD:AD,CargaDatosJug!$A:$A,CargaDatosEq!$A84,CargaDatosJug!$B:$B,CargaDatosEq!$B84,CargaDatosJug!$C:$C,CargaDatosEq!$C84,CargaDatosJug!$E:$E,CargaDatosEq!$E84,CargaDatosJug!$F:$F,CargaDatosEq!$F84,CargaDatosJug!$G:$G,CargaDatosEq!$G84)</f>
        <v>0</v>
      </c>
      <c r="AB84" s="6">
        <f>SUMIFS(CargaDatosJug!AE:AE,CargaDatosJug!$A:$A,CargaDatosEq!$A84,CargaDatosJug!$B:$B,CargaDatosEq!$B84,CargaDatosJug!$C:$C,CargaDatosEq!$C84,CargaDatosJug!$E:$E,CargaDatosEq!$E84,CargaDatosJug!$F:$F,CargaDatosEq!$F84,CargaDatosJug!$G:$G,CargaDatosEq!$G84)</f>
        <v>0</v>
      </c>
      <c r="AC84" s="6">
        <f>SUMIFS(CargaDatosJug!AF:AF,CargaDatosJug!$A:$A,CargaDatosEq!$A84,CargaDatosJug!$B:$B,CargaDatosEq!$B84,CargaDatosJug!$C:$C,CargaDatosEq!$C84,CargaDatosJug!$E:$E,CargaDatosEq!$E84,CargaDatosJug!$F:$F,CargaDatosEq!$F84,CargaDatosJug!$G:$G,CargaDatosEq!$G84)</f>
        <v>0</v>
      </c>
      <c r="AD84" s="58">
        <f t="shared" si="421"/>
        <v>0</v>
      </c>
      <c r="AE84" s="59" t="str">
        <f t="shared" si="422"/>
        <v/>
      </c>
      <c r="AF84" s="59" t="str">
        <f t="shared" ref="AF84" si="518">IFERROR(I85/AD84,"")</f>
        <v/>
      </c>
      <c r="AG84" s="59" t="str">
        <f t="shared" si="417"/>
        <v/>
      </c>
      <c r="AH84" s="7" t="str">
        <f t="shared" ref="AH84" si="519">IFERROR(S84/(S84+T85),"")</f>
        <v/>
      </c>
      <c r="AI84" s="7" t="str">
        <f t="shared" ref="AI84" si="520">IFERROR(T84/(T84+S85),"")</f>
        <v/>
      </c>
      <c r="AJ84" s="7" t="str">
        <f t="shared" ref="AJ84" si="521">IFERROR(U84/(U84+U85),"")</f>
        <v/>
      </c>
      <c r="AK84" s="7" t="str">
        <f t="shared" si="427"/>
        <v/>
      </c>
      <c r="AL84" s="7" t="str">
        <f t="shared" si="428"/>
        <v/>
      </c>
      <c r="AM84" s="7" t="str">
        <f t="shared" si="429"/>
        <v/>
      </c>
      <c r="AN84" s="7" t="str">
        <f t="shared" si="430"/>
        <v/>
      </c>
      <c r="AO84" s="7" t="str">
        <f t="shared" si="431"/>
        <v/>
      </c>
      <c r="AP84" s="7" t="str">
        <f t="shared" si="432"/>
        <v/>
      </c>
      <c r="AQ84" s="7" t="str">
        <f t="shared" si="433"/>
        <v/>
      </c>
      <c r="AR84" s="7" t="str">
        <f t="shared" si="434"/>
        <v/>
      </c>
    </row>
    <row r="85" spans="1:44" x14ac:dyDescent="0.2">
      <c r="A85" s="8">
        <f t="shared" ref="A85:C85" si="522">+A84</f>
        <v>0</v>
      </c>
      <c r="B85" s="9">
        <f t="shared" si="522"/>
        <v>0</v>
      </c>
      <c r="C85" s="6">
        <f t="shared" si="522"/>
        <v>0</v>
      </c>
      <c r="D85" s="6" t="str">
        <f t="shared" ref="D85" si="523">IF(D84="Local","Visitante","Local")</f>
        <v>Local</v>
      </c>
      <c r="E85" s="6">
        <f t="shared" si="208"/>
        <v>0</v>
      </c>
      <c r="F85" s="6">
        <f t="shared" ref="F85" si="524">+G84</f>
        <v>0</v>
      </c>
      <c r="G85" s="6">
        <f t="shared" ref="G85" si="525">+F84</f>
        <v>0</v>
      </c>
      <c r="H85" s="4"/>
      <c r="I85" s="4"/>
      <c r="J85" s="4"/>
      <c r="K85" s="4"/>
      <c r="L85" s="7" t="str">
        <f t="shared" si="443"/>
        <v/>
      </c>
      <c r="M85" s="4"/>
      <c r="N85" s="4"/>
      <c r="O85" s="7" t="str">
        <f t="shared" si="444"/>
        <v/>
      </c>
      <c r="P85" s="4"/>
      <c r="Q85" s="4"/>
      <c r="R85" s="7" t="str">
        <f t="shared" si="445"/>
        <v/>
      </c>
      <c r="S85" s="4"/>
      <c r="T85" s="4"/>
      <c r="U85" s="6">
        <f t="shared" si="415"/>
        <v>0</v>
      </c>
      <c r="V85" s="4"/>
      <c r="W85" s="4"/>
      <c r="X85" s="4"/>
      <c r="Y85" s="4"/>
      <c r="Z85" s="4"/>
      <c r="AA85" s="4"/>
      <c r="AB85" s="4"/>
      <c r="AC85" s="4"/>
      <c r="AD85" s="58">
        <f t="shared" si="421"/>
        <v>0</v>
      </c>
      <c r="AE85" s="59" t="str">
        <f t="shared" si="422"/>
        <v/>
      </c>
      <c r="AF85" s="59" t="str">
        <f t="shared" ref="AF85" si="526">IFERROR(I84/AD85,"")</f>
        <v/>
      </c>
      <c r="AG85" s="59" t="str">
        <f t="shared" si="417"/>
        <v/>
      </c>
      <c r="AH85" s="7" t="str">
        <f t="shared" ref="AH85" si="527">IFERROR(S85/(S85+T84),"")</f>
        <v/>
      </c>
      <c r="AI85" s="7" t="str">
        <f t="shared" ref="AI85" si="528">IFERROR(T85/(T85+S84),"")</f>
        <v/>
      </c>
      <c r="AJ85" s="7" t="str">
        <f t="shared" ref="AJ85" si="529">IFERROR(U85/(U85+U84),"")</f>
        <v/>
      </c>
      <c r="AK85" s="7" t="str">
        <f t="shared" si="427"/>
        <v/>
      </c>
      <c r="AL85" s="7" t="str">
        <f t="shared" si="428"/>
        <v/>
      </c>
      <c r="AM85" s="7" t="str">
        <f t="shared" si="429"/>
        <v/>
      </c>
      <c r="AN85" s="7" t="str">
        <f t="shared" si="430"/>
        <v/>
      </c>
      <c r="AO85" s="7" t="str">
        <f t="shared" si="431"/>
        <v/>
      </c>
      <c r="AP85" s="7" t="str">
        <f t="shared" si="432"/>
        <v/>
      </c>
      <c r="AQ85" s="7" t="str">
        <f t="shared" si="433"/>
        <v/>
      </c>
      <c r="AR85" s="7" t="str">
        <f t="shared" si="434"/>
        <v/>
      </c>
    </row>
    <row r="86" spans="1:44" x14ac:dyDescent="0.2">
      <c r="A86" s="2"/>
      <c r="B86" s="3"/>
      <c r="C86" s="4"/>
      <c r="D86" s="4"/>
      <c r="E86" s="4"/>
      <c r="F86" s="4"/>
      <c r="G86" s="4"/>
      <c r="H86" s="6">
        <f>SUMIFS(CargaDatosJug!J:J,CargaDatosJug!$A:$A,CargaDatosEq!$A86,CargaDatosJug!$B:$B,CargaDatosEq!$B86,CargaDatosJug!$C:$C,CargaDatosEq!$C86,CargaDatosJug!$E:$E,CargaDatosEq!$E86,CargaDatosJug!$F:$F,CargaDatosEq!$F86,CargaDatosJug!$G:$G,CargaDatosEq!$G86)+SUMIFS(CargaDatosJug!K:K,CargaDatosJug!$A:$A,CargaDatosEq!$A86,CargaDatosJug!$B:$B,CargaDatosEq!$B86,CargaDatosJug!$C:$C,CargaDatosEq!$C86,CargaDatosJug!$E:$E,CargaDatosEq!$E86,CargaDatosJug!$F:$F,CargaDatosEq!$F86,CargaDatosJug!$G:$G,CargaDatosEq!$G86)/60</f>
        <v>0</v>
      </c>
      <c r="I86" s="6">
        <f>SUMIFS(CargaDatosJug!L:L,CargaDatosJug!$A:$A,CargaDatosEq!$A86,CargaDatosJug!$B:$B,CargaDatosEq!$B86,CargaDatosJug!$C:$C,CargaDatosEq!$C86,CargaDatosJug!$E:$E,CargaDatosEq!$E86,CargaDatosJug!$F:$F,CargaDatosEq!$F86,CargaDatosJug!$G:$G,CargaDatosEq!$G86)</f>
        <v>0</v>
      </c>
      <c r="J86" s="6">
        <f>SUMIFS(CargaDatosJug!M:M,CargaDatosJug!$A:$A,CargaDatosEq!$A86,CargaDatosJug!$B:$B,CargaDatosEq!$B86,CargaDatosJug!$C:$C,CargaDatosEq!$C86,CargaDatosJug!$E:$E,CargaDatosEq!$E86,CargaDatosJug!$F:$F,CargaDatosEq!$F86,CargaDatosJug!$G:$G,CargaDatosEq!$G86)</f>
        <v>0</v>
      </c>
      <c r="K86" s="6">
        <f>SUMIFS(CargaDatosJug!N:N,CargaDatosJug!$A:$A,CargaDatosEq!$A86,CargaDatosJug!$B:$B,CargaDatosEq!$B86,CargaDatosJug!$C:$C,CargaDatosEq!$C86,CargaDatosJug!$E:$E,CargaDatosEq!$E86,CargaDatosJug!$F:$F,CargaDatosEq!$F86,CargaDatosJug!$G:$G,CargaDatosEq!$G86)</f>
        <v>0</v>
      </c>
      <c r="L86" s="7" t="str">
        <f t="shared" si="443"/>
        <v/>
      </c>
      <c r="M86" s="6">
        <f>SUMIFS(CargaDatosJug!P:P,CargaDatosJug!$A:$A,CargaDatosEq!$A86,CargaDatosJug!$B:$B,CargaDatosEq!$B86,CargaDatosJug!$C:$C,CargaDatosEq!$C86,CargaDatosJug!$E:$E,CargaDatosEq!$E86,CargaDatosJug!$F:$F,CargaDatosEq!$F86,CargaDatosJug!$G:$G,CargaDatosEq!$G86)</f>
        <v>0</v>
      </c>
      <c r="N86" s="6">
        <f>SUMIFS(CargaDatosJug!Q:Q,CargaDatosJug!$A:$A,CargaDatosEq!$A86,CargaDatosJug!$B:$B,CargaDatosEq!$B86,CargaDatosJug!$C:$C,CargaDatosEq!$C86,CargaDatosJug!$E:$E,CargaDatosEq!$E86,CargaDatosJug!$F:$F,CargaDatosEq!$F86,CargaDatosJug!$G:$G,CargaDatosEq!$G86)</f>
        <v>0</v>
      </c>
      <c r="O86" s="7" t="str">
        <f t="shared" si="444"/>
        <v/>
      </c>
      <c r="P86" s="6">
        <f>SUMIFS(CargaDatosJug!S:S,CargaDatosJug!$A:$A,CargaDatosEq!$A86,CargaDatosJug!$B:$B,CargaDatosEq!$B86,CargaDatosJug!$C:$C,CargaDatosEq!$C86,CargaDatosJug!$E:$E,CargaDatosEq!$E86,CargaDatosJug!$F:$F,CargaDatosEq!$F86,CargaDatosJug!$G:$G,CargaDatosEq!$G86)</f>
        <v>0</v>
      </c>
      <c r="Q86" s="6">
        <f>SUMIFS(CargaDatosJug!T:T,CargaDatosJug!$A:$A,CargaDatosEq!$A86,CargaDatosJug!$B:$B,CargaDatosEq!$B86,CargaDatosJug!$C:$C,CargaDatosEq!$C86,CargaDatosJug!$E:$E,CargaDatosEq!$E86,CargaDatosJug!$F:$F,CargaDatosEq!$F86,CargaDatosJug!$G:$G,CargaDatosEq!$G86)</f>
        <v>0</v>
      </c>
      <c r="R86" s="7" t="str">
        <f t="shared" si="445"/>
        <v/>
      </c>
      <c r="S86" s="6">
        <f>SUMIFS(CargaDatosJug!V:V,CargaDatosJug!$A:$A,CargaDatosEq!$A86,CargaDatosJug!$B:$B,CargaDatosEq!$B86,CargaDatosJug!$C:$C,CargaDatosEq!$C86,CargaDatosJug!$E:$E,CargaDatosEq!$E86,CargaDatosJug!$F:$F,CargaDatosEq!$F86,CargaDatosJug!$G:$G,CargaDatosEq!$G86)</f>
        <v>0</v>
      </c>
      <c r="T86" s="6">
        <f>SUMIFS(CargaDatosJug!W:W,CargaDatosJug!$A:$A,CargaDatosEq!$A86,CargaDatosJug!$B:$B,CargaDatosEq!$B86,CargaDatosJug!$C:$C,CargaDatosEq!$C86,CargaDatosJug!$E:$E,CargaDatosEq!$E86,CargaDatosJug!$F:$F,CargaDatosEq!$F86,CargaDatosJug!$G:$G,CargaDatosEq!$G86)</f>
        <v>0</v>
      </c>
      <c r="U86" s="6">
        <f t="shared" si="415"/>
        <v>0</v>
      </c>
      <c r="V86" s="6">
        <f>SUMIFS(CargaDatosJug!Y:Y,CargaDatosJug!$A:$A,CargaDatosEq!$A86,CargaDatosJug!$B:$B,CargaDatosEq!$B86,CargaDatosJug!$C:$C,CargaDatosEq!$C86,CargaDatosJug!$E:$E,CargaDatosEq!$E86,CargaDatosJug!$F:$F,CargaDatosEq!$F86,CargaDatosJug!$G:$G,CargaDatosEq!$G86)</f>
        <v>0</v>
      </c>
      <c r="W86" s="6">
        <f>SUMIFS(CargaDatosJug!Z:Z,CargaDatosJug!$A:$A,CargaDatosEq!$A86,CargaDatosJug!$B:$B,CargaDatosEq!$B86,CargaDatosJug!$C:$C,CargaDatosEq!$C86,CargaDatosJug!$E:$E,CargaDatosEq!$E86,CargaDatosJug!$F:$F,CargaDatosEq!$F86,CargaDatosJug!$G:$G,CargaDatosEq!$G86)</f>
        <v>0</v>
      </c>
      <c r="X86" s="6">
        <f>SUMIFS(CargaDatosJug!AA:AA,CargaDatosJug!$A:$A,CargaDatosEq!$A86,CargaDatosJug!$B:$B,CargaDatosEq!$B86,CargaDatosJug!$C:$C,CargaDatosEq!$C86,CargaDatosJug!$E:$E,CargaDatosEq!$E86,CargaDatosJug!$F:$F,CargaDatosEq!$F86,CargaDatosJug!$G:$G,CargaDatosEq!$G86)</f>
        <v>0</v>
      </c>
      <c r="Y86" s="6">
        <f>SUMIFS(CargaDatosJug!AB:AB,CargaDatosJug!$A:$A,CargaDatosEq!$A86,CargaDatosJug!$B:$B,CargaDatosEq!$B86,CargaDatosJug!$C:$C,CargaDatosEq!$C86,CargaDatosJug!$E:$E,CargaDatosEq!$E86,CargaDatosJug!$F:$F,CargaDatosEq!$F86,CargaDatosJug!$G:$G,CargaDatosEq!$G86)</f>
        <v>0</v>
      </c>
      <c r="Z86" s="6">
        <f>SUMIFS(CargaDatosJug!AC:AC,CargaDatosJug!$A:$A,CargaDatosEq!$A86,CargaDatosJug!$B:$B,CargaDatosEq!$B86,CargaDatosJug!$C:$C,CargaDatosEq!$C86,CargaDatosJug!$E:$E,CargaDatosEq!$E86,CargaDatosJug!$F:$F,CargaDatosEq!$F86,CargaDatosJug!$G:$G,CargaDatosEq!$G86)</f>
        <v>0</v>
      </c>
      <c r="AA86" s="6">
        <f>SUMIFS(CargaDatosJug!AD:AD,CargaDatosJug!$A:$A,CargaDatosEq!$A86,CargaDatosJug!$B:$B,CargaDatosEq!$B86,CargaDatosJug!$C:$C,CargaDatosEq!$C86,CargaDatosJug!$E:$E,CargaDatosEq!$E86,CargaDatosJug!$F:$F,CargaDatosEq!$F86,CargaDatosJug!$G:$G,CargaDatosEq!$G86)</f>
        <v>0</v>
      </c>
      <c r="AB86" s="6">
        <f>SUMIFS(CargaDatosJug!AE:AE,CargaDatosJug!$A:$A,CargaDatosEq!$A86,CargaDatosJug!$B:$B,CargaDatosEq!$B86,CargaDatosJug!$C:$C,CargaDatosEq!$C86,CargaDatosJug!$E:$E,CargaDatosEq!$E86,CargaDatosJug!$F:$F,CargaDatosEq!$F86,CargaDatosJug!$G:$G,CargaDatosEq!$G86)</f>
        <v>0</v>
      </c>
      <c r="AC86" s="6">
        <f>SUMIFS(CargaDatosJug!AF:AF,CargaDatosJug!$A:$A,CargaDatosEq!$A86,CargaDatosJug!$B:$B,CargaDatosEq!$B86,CargaDatosJug!$C:$C,CargaDatosEq!$C86,CargaDatosJug!$E:$E,CargaDatosEq!$E86,CargaDatosJug!$F:$F,CargaDatosEq!$F86,CargaDatosJug!$G:$G,CargaDatosEq!$G86)</f>
        <v>0</v>
      </c>
      <c r="AD86" s="58">
        <f t="shared" si="421"/>
        <v>0</v>
      </c>
      <c r="AE86" s="59" t="str">
        <f t="shared" si="422"/>
        <v/>
      </c>
      <c r="AF86" s="59" t="str">
        <f t="shared" ref="AF86" si="530">IFERROR(I87/AD86,"")</f>
        <v/>
      </c>
      <c r="AG86" s="59" t="str">
        <f t="shared" si="417"/>
        <v/>
      </c>
      <c r="AH86" s="7" t="str">
        <f t="shared" ref="AH86" si="531">IFERROR(S86/(S86+T87),"")</f>
        <v/>
      </c>
      <c r="AI86" s="7" t="str">
        <f t="shared" ref="AI86" si="532">IFERROR(T86/(T86+S87),"")</f>
        <v/>
      </c>
      <c r="AJ86" s="7" t="str">
        <f t="shared" ref="AJ86" si="533">IFERROR(U86/(U86+U87),"")</f>
        <v/>
      </c>
      <c r="AK86" s="7" t="str">
        <f t="shared" si="427"/>
        <v/>
      </c>
      <c r="AL86" s="7" t="str">
        <f t="shared" si="428"/>
        <v/>
      </c>
      <c r="AM86" s="7" t="str">
        <f t="shared" si="429"/>
        <v/>
      </c>
      <c r="AN86" s="7" t="str">
        <f t="shared" si="430"/>
        <v/>
      </c>
      <c r="AO86" s="7" t="str">
        <f t="shared" si="431"/>
        <v/>
      </c>
      <c r="AP86" s="7" t="str">
        <f t="shared" si="432"/>
        <v/>
      </c>
      <c r="AQ86" s="7" t="str">
        <f t="shared" si="433"/>
        <v/>
      </c>
      <c r="AR86" s="7" t="str">
        <f t="shared" si="434"/>
        <v/>
      </c>
    </row>
    <row r="87" spans="1:44" x14ac:dyDescent="0.2">
      <c r="A87" s="8">
        <f t="shared" ref="A87:C87" si="534">+A86</f>
        <v>0</v>
      </c>
      <c r="B87" s="9">
        <f t="shared" si="534"/>
        <v>0</v>
      </c>
      <c r="C87" s="6">
        <f t="shared" si="534"/>
        <v>0</v>
      </c>
      <c r="D87" s="6" t="str">
        <f t="shared" ref="D87" si="535">IF(D86="Local","Visitante","Local")</f>
        <v>Local</v>
      </c>
      <c r="E87" s="6">
        <f t="shared" si="208"/>
        <v>0</v>
      </c>
      <c r="F87" s="6">
        <f t="shared" ref="F87" si="536">+G86</f>
        <v>0</v>
      </c>
      <c r="G87" s="6">
        <f t="shared" ref="G87" si="537">+F86</f>
        <v>0</v>
      </c>
      <c r="H87" s="4"/>
      <c r="I87" s="4"/>
      <c r="J87" s="4"/>
      <c r="K87" s="4"/>
      <c r="L87" s="7" t="str">
        <f t="shared" si="443"/>
        <v/>
      </c>
      <c r="M87" s="4"/>
      <c r="N87" s="4"/>
      <c r="O87" s="7" t="str">
        <f t="shared" si="444"/>
        <v/>
      </c>
      <c r="P87" s="4"/>
      <c r="Q87" s="4"/>
      <c r="R87" s="7" t="str">
        <f t="shared" si="445"/>
        <v/>
      </c>
      <c r="S87" s="4"/>
      <c r="T87" s="4"/>
      <c r="U87" s="6">
        <f t="shared" si="415"/>
        <v>0</v>
      </c>
      <c r="V87" s="4"/>
      <c r="W87" s="4"/>
      <c r="X87" s="4"/>
      <c r="Y87" s="4"/>
      <c r="Z87" s="4"/>
      <c r="AA87" s="4"/>
      <c r="AB87" s="4"/>
      <c r="AC87" s="4"/>
      <c r="AD87" s="58">
        <f t="shared" si="421"/>
        <v>0</v>
      </c>
      <c r="AE87" s="59" t="str">
        <f t="shared" si="422"/>
        <v/>
      </c>
      <c r="AF87" s="59" t="str">
        <f t="shared" ref="AF87" si="538">IFERROR(I86/AD87,"")</f>
        <v/>
      </c>
      <c r="AG87" s="59" t="str">
        <f t="shared" si="417"/>
        <v/>
      </c>
      <c r="AH87" s="7" t="str">
        <f t="shared" ref="AH87" si="539">IFERROR(S87/(S87+T86),"")</f>
        <v/>
      </c>
      <c r="AI87" s="7" t="str">
        <f t="shared" ref="AI87" si="540">IFERROR(T87/(T87+S86),"")</f>
        <v/>
      </c>
      <c r="AJ87" s="7" t="str">
        <f t="shared" ref="AJ87" si="541">IFERROR(U87/(U87+U86),"")</f>
        <v/>
      </c>
      <c r="AK87" s="7" t="str">
        <f t="shared" si="427"/>
        <v/>
      </c>
      <c r="AL87" s="7" t="str">
        <f t="shared" si="428"/>
        <v/>
      </c>
      <c r="AM87" s="7" t="str">
        <f t="shared" si="429"/>
        <v/>
      </c>
      <c r="AN87" s="7" t="str">
        <f t="shared" si="430"/>
        <v/>
      </c>
      <c r="AO87" s="7" t="str">
        <f t="shared" si="431"/>
        <v/>
      </c>
      <c r="AP87" s="7" t="str">
        <f t="shared" si="432"/>
        <v/>
      </c>
      <c r="AQ87" s="7" t="str">
        <f t="shared" si="433"/>
        <v/>
      </c>
      <c r="AR87" s="7" t="str">
        <f t="shared" si="434"/>
        <v/>
      </c>
    </row>
    <row r="88" spans="1:44" x14ac:dyDescent="0.2">
      <c r="A88" s="2"/>
      <c r="B88" s="3"/>
      <c r="C88" s="4"/>
      <c r="D88" s="4"/>
      <c r="E88" s="4"/>
      <c r="F88" s="4"/>
      <c r="G88" s="4"/>
      <c r="H88" s="6">
        <f>SUMIFS(CargaDatosJug!J:J,CargaDatosJug!$A:$A,CargaDatosEq!$A88,CargaDatosJug!$B:$B,CargaDatosEq!$B88,CargaDatosJug!$C:$C,CargaDatosEq!$C88,CargaDatosJug!$E:$E,CargaDatosEq!$E88,CargaDatosJug!$F:$F,CargaDatosEq!$F88,CargaDatosJug!$G:$G,CargaDatosEq!$G88)+SUMIFS(CargaDatosJug!K:K,CargaDatosJug!$A:$A,CargaDatosEq!$A88,CargaDatosJug!$B:$B,CargaDatosEq!$B88,CargaDatosJug!$C:$C,CargaDatosEq!$C88,CargaDatosJug!$E:$E,CargaDatosEq!$E88,CargaDatosJug!$F:$F,CargaDatosEq!$F88,CargaDatosJug!$G:$G,CargaDatosEq!$G88)/60</f>
        <v>0</v>
      </c>
      <c r="I88" s="6">
        <f>SUMIFS(CargaDatosJug!L:L,CargaDatosJug!$A:$A,CargaDatosEq!$A88,CargaDatosJug!$B:$B,CargaDatosEq!$B88,CargaDatosJug!$C:$C,CargaDatosEq!$C88,CargaDatosJug!$E:$E,CargaDatosEq!$E88,CargaDatosJug!$F:$F,CargaDatosEq!$F88,CargaDatosJug!$G:$G,CargaDatosEq!$G88)</f>
        <v>0</v>
      </c>
      <c r="J88" s="6">
        <f>SUMIFS(CargaDatosJug!M:M,CargaDatosJug!$A:$A,CargaDatosEq!$A88,CargaDatosJug!$B:$B,CargaDatosEq!$B88,CargaDatosJug!$C:$C,CargaDatosEq!$C88,CargaDatosJug!$E:$E,CargaDatosEq!$E88,CargaDatosJug!$F:$F,CargaDatosEq!$F88,CargaDatosJug!$G:$G,CargaDatosEq!$G88)</f>
        <v>0</v>
      </c>
      <c r="K88" s="6">
        <f>SUMIFS(CargaDatosJug!N:N,CargaDatosJug!$A:$A,CargaDatosEq!$A88,CargaDatosJug!$B:$B,CargaDatosEq!$B88,CargaDatosJug!$C:$C,CargaDatosEq!$C88,CargaDatosJug!$E:$E,CargaDatosEq!$E88,CargaDatosJug!$F:$F,CargaDatosEq!$F88,CargaDatosJug!$G:$G,CargaDatosEq!$G88)</f>
        <v>0</v>
      </c>
      <c r="L88" s="7" t="str">
        <f t="shared" si="443"/>
        <v/>
      </c>
      <c r="M88" s="6">
        <f>SUMIFS(CargaDatosJug!P:P,CargaDatosJug!$A:$A,CargaDatosEq!$A88,CargaDatosJug!$B:$B,CargaDatosEq!$B88,CargaDatosJug!$C:$C,CargaDatosEq!$C88,CargaDatosJug!$E:$E,CargaDatosEq!$E88,CargaDatosJug!$F:$F,CargaDatosEq!$F88,CargaDatosJug!$G:$G,CargaDatosEq!$G88)</f>
        <v>0</v>
      </c>
      <c r="N88" s="6">
        <f>SUMIFS(CargaDatosJug!Q:Q,CargaDatosJug!$A:$A,CargaDatosEq!$A88,CargaDatosJug!$B:$B,CargaDatosEq!$B88,CargaDatosJug!$C:$C,CargaDatosEq!$C88,CargaDatosJug!$E:$E,CargaDatosEq!$E88,CargaDatosJug!$F:$F,CargaDatosEq!$F88,CargaDatosJug!$G:$G,CargaDatosEq!$G88)</f>
        <v>0</v>
      </c>
      <c r="O88" s="7" t="str">
        <f t="shared" si="444"/>
        <v/>
      </c>
      <c r="P88" s="6">
        <f>SUMIFS(CargaDatosJug!S:S,CargaDatosJug!$A:$A,CargaDatosEq!$A88,CargaDatosJug!$B:$B,CargaDatosEq!$B88,CargaDatosJug!$C:$C,CargaDatosEq!$C88,CargaDatosJug!$E:$E,CargaDatosEq!$E88,CargaDatosJug!$F:$F,CargaDatosEq!$F88,CargaDatosJug!$G:$G,CargaDatosEq!$G88)</f>
        <v>0</v>
      </c>
      <c r="Q88" s="6">
        <f>SUMIFS(CargaDatosJug!T:T,CargaDatosJug!$A:$A,CargaDatosEq!$A88,CargaDatosJug!$B:$B,CargaDatosEq!$B88,CargaDatosJug!$C:$C,CargaDatosEq!$C88,CargaDatosJug!$E:$E,CargaDatosEq!$E88,CargaDatosJug!$F:$F,CargaDatosEq!$F88,CargaDatosJug!$G:$G,CargaDatosEq!$G88)</f>
        <v>0</v>
      </c>
      <c r="R88" s="7" t="str">
        <f t="shared" si="445"/>
        <v/>
      </c>
      <c r="S88" s="6">
        <f>SUMIFS(CargaDatosJug!V:V,CargaDatosJug!$A:$A,CargaDatosEq!$A88,CargaDatosJug!$B:$B,CargaDatosEq!$B88,CargaDatosJug!$C:$C,CargaDatosEq!$C88,CargaDatosJug!$E:$E,CargaDatosEq!$E88,CargaDatosJug!$F:$F,CargaDatosEq!$F88,CargaDatosJug!$G:$G,CargaDatosEq!$G88)</f>
        <v>0</v>
      </c>
      <c r="T88" s="6">
        <f>SUMIFS(CargaDatosJug!W:W,CargaDatosJug!$A:$A,CargaDatosEq!$A88,CargaDatosJug!$B:$B,CargaDatosEq!$B88,CargaDatosJug!$C:$C,CargaDatosEq!$C88,CargaDatosJug!$E:$E,CargaDatosEq!$E88,CargaDatosJug!$F:$F,CargaDatosEq!$F88,CargaDatosJug!$G:$G,CargaDatosEq!$G88)</f>
        <v>0</v>
      </c>
      <c r="U88" s="6">
        <f t="shared" si="415"/>
        <v>0</v>
      </c>
      <c r="V88" s="6">
        <f>SUMIFS(CargaDatosJug!Y:Y,CargaDatosJug!$A:$A,CargaDatosEq!$A88,CargaDatosJug!$B:$B,CargaDatosEq!$B88,CargaDatosJug!$C:$C,CargaDatosEq!$C88,CargaDatosJug!$E:$E,CargaDatosEq!$E88,CargaDatosJug!$F:$F,CargaDatosEq!$F88,CargaDatosJug!$G:$G,CargaDatosEq!$G88)</f>
        <v>0</v>
      </c>
      <c r="W88" s="6">
        <f>SUMIFS(CargaDatosJug!Z:Z,CargaDatosJug!$A:$A,CargaDatosEq!$A88,CargaDatosJug!$B:$B,CargaDatosEq!$B88,CargaDatosJug!$C:$C,CargaDatosEq!$C88,CargaDatosJug!$E:$E,CargaDatosEq!$E88,CargaDatosJug!$F:$F,CargaDatosEq!$F88,CargaDatosJug!$G:$G,CargaDatosEq!$G88)</f>
        <v>0</v>
      </c>
      <c r="X88" s="6">
        <f>SUMIFS(CargaDatosJug!AA:AA,CargaDatosJug!$A:$A,CargaDatosEq!$A88,CargaDatosJug!$B:$B,CargaDatosEq!$B88,CargaDatosJug!$C:$C,CargaDatosEq!$C88,CargaDatosJug!$E:$E,CargaDatosEq!$E88,CargaDatosJug!$F:$F,CargaDatosEq!$F88,CargaDatosJug!$G:$G,CargaDatosEq!$G88)</f>
        <v>0</v>
      </c>
      <c r="Y88" s="6">
        <f>SUMIFS(CargaDatosJug!AB:AB,CargaDatosJug!$A:$A,CargaDatosEq!$A88,CargaDatosJug!$B:$B,CargaDatosEq!$B88,CargaDatosJug!$C:$C,CargaDatosEq!$C88,CargaDatosJug!$E:$E,CargaDatosEq!$E88,CargaDatosJug!$F:$F,CargaDatosEq!$F88,CargaDatosJug!$G:$G,CargaDatosEq!$G88)</f>
        <v>0</v>
      </c>
      <c r="Z88" s="6">
        <f>SUMIFS(CargaDatosJug!AC:AC,CargaDatosJug!$A:$A,CargaDatosEq!$A88,CargaDatosJug!$B:$B,CargaDatosEq!$B88,CargaDatosJug!$C:$C,CargaDatosEq!$C88,CargaDatosJug!$E:$E,CargaDatosEq!$E88,CargaDatosJug!$F:$F,CargaDatosEq!$F88,CargaDatosJug!$G:$G,CargaDatosEq!$G88)</f>
        <v>0</v>
      </c>
      <c r="AA88" s="6">
        <f>SUMIFS(CargaDatosJug!AD:AD,CargaDatosJug!$A:$A,CargaDatosEq!$A88,CargaDatosJug!$B:$B,CargaDatosEq!$B88,CargaDatosJug!$C:$C,CargaDatosEq!$C88,CargaDatosJug!$E:$E,CargaDatosEq!$E88,CargaDatosJug!$F:$F,CargaDatosEq!$F88,CargaDatosJug!$G:$G,CargaDatosEq!$G88)</f>
        <v>0</v>
      </c>
      <c r="AB88" s="6">
        <f>SUMIFS(CargaDatosJug!AE:AE,CargaDatosJug!$A:$A,CargaDatosEq!$A88,CargaDatosJug!$B:$B,CargaDatosEq!$B88,CargaDatosJug!$C:$C,CargaDatosEq!$C88,CargaDatosJug!$E:$E,CargaDatosEq!$E88,CargaDatosJug!$F:$F,CargaDatosEq!$F88,CargaDatosJug!$G:$G,CargaDatosEq!$G88)</f>
        <v>0</v>
      </c>
      <c r="AC88" s="6">
        <f>SUMIFS(CargaDatosJug!AF:AF,CargaDatosJug!$A:$A,CargaDatosEq!$A88,CargaDatosJug!$B:$B,CargaDatosEq!$B88,CargaDatosJug!$C:$C,CargaDatosEq!$C88,CargaDatosJug!$E:$E,CargaDatosEq!$E88,CargaDatosJug!$F:$F,CargaDatosEq!$F88,CargaDatosJug!$G:$G,CargaDatosEq!$G88)</f>
        <v>0</v>
      </c>
      <c r="AD88" s="58">
        <f t="shared" si="421"/>
        <v>0</v>
      </c>
      <c r="AE88" s="59" t="str">
        <f t="shared" si="422"/>
        <v/>
      </c>
      <c r="AF88" s="59" t="str">
        <f t="shared" ref="AF88" si="542">IFERROR(I89/AD88,"")</f>
        <v/>
      </c>
      <c r="AG88" s="59" t="str">
        <f t="shared" si="417"/>
        <v/>
      </c>
      <c r="AH88" s="7" t="str">
        <f t="shared" ref="AH88" si="543">IFERROR(S88/(S88+T89),"")</f>
        <v/>
      </c>
      <c r="AI88" s="7" t="str">
        <f t="shared" ref="AI88" si="544">IFERROR(T88/(T88+S89),"")</f>
        <v/>
      </c>
      <c r="AJ88" s="7" t="str">
        <f t="shared" ref="AJ88" si="545">IFERROR(U88/(U88+U89),"")</f>
        <v/>
      </c>
      <c r="AK88" s="7" t="str">
        <f t="shared" si="427"/>
        <v/>
      </c>
      <c r="AL88" s="7" t="str">
        <f t="shared" si="428"/>
        <v/>
      </c>
      <c r="AM88" s="7" t="str">
        <f t="shared" si="429"/>
        <v/>
      </c>
      <c r="AN88" s="7" t="str">
        <f t="shared" si="430"/>
        <v/>
      </c>
      <c r="AO88" s="7" t="str">
        <f t="shared" si="431"/>
        <v/>
      </c>
      <c r="AP88" s="7" t="str">
        <f t="shared" si="432"/>
        <v/>
      </c>
      <c r="AQ88" s="7" t="str">
        <f t="shared" si="433"/>
        <v/>
      </c>
      <c r="AR88" s="7" t="str">
        <f t="shared" si="434"/>
        <v/>
      </c>
    </row>
    <row r="89" spans="1:44" x14ac:dyDescent="0.2">
      <c r="A89" s="8">
        <f t="shared" ref="A89:C89" si="546">+A88</f>
        <v>0</v>
      </c>
      <c r="B89" s="9">
        <f t="shared" si="546"/>
        <v>0</v>
      </c>
      <c r="C89" s="6">
        <f t="shared" si="546"/>
        <v>0</v>
      </c>
      <c r="D89" s="6" t="str">
        <f t="shared" ref="D89" si="547">IF(D88="Local","Visitante","Local")</f>
        <v>Local</v>
      </c>
      <c r="E89" s="6">
        <f t="shared" si="208"/>
        <v>0</v>
      </c>
      <c r="F89" s="6">
        <f t="shared" ref="F89" si="548">+G88</f>
        <v>0</v>
      </c>
      <c r="G89" s="6">
        <f t="shared" ref="G89" si="549">+F88</f>
        <v>0</v>
      </c>
      <c r="H89" s="4"/>
      <c r="I89" s="4"/>
      <c r="J89" s="4"/>
      <c r="K89" s="4"/>
      <c r="L89" s="7" t="str">
        <f t="shared" si="443"/>
        <v/>
      </c>
      <c r="M89" s="4"/>
      <c r="N89" s="4"/>
      <c r="O89" s="7" t="str">
        <f t="shared" si="444"/>
        <v/>
      </c>
      <c r="P89" s="4"/>
      <c r="Q89" s="4"/>
      <c r="R89" s="7" t="str">
        <f t="shared" si="445"/>
        <v/>
      </c>
      <c r="S89" s="4"/>
      <c r="T89" s="4"/>
      <c r="U89" s="6">
        <f t="shared" si="415"/>
        <v>0</v>
      </c>
      <c r="V89" s="4"/>
      <c r="W89" s="4"/>
      <c r="X89" s="4"/>
      <c r="Y89" s="4"/>
      <c r="Z89" s="4"/>
      <c r="AA89" s="4"/>
      <c r="AB89" s="4"/>
      <c r="AC89" s="4"/>
      <c r="AD89" s="58">
        <f t="shared" si="421"/>
        <v>0</v>
      </c>
      <c r="AE89" s="59" t="str">
        <f t="shared" si="422"/>
        <v/>
      </c>
      <c r="AF89" s="59" t="str">
        <f t="shared" ref="AF89" si="550">IFERROR(I88/AD89,"")</f>
        <v/>
      </c>
      <c r="AG89" s="59" t="str">
        <f t="shared" si="417"/>
        <v/>
      </c>
      <c r="AH89" s="7" t="str">
        <f t="shared" ref="AH89" si="551">IFERROR(S89/(S89+T88),"")</f>
        <v/>
      </c>
      <c r="AI89" s="7" t="str">
        <f t="shared" ref="AI89" si="552">IFERROR(T89/(T89+S88),"")</f>
        <v/>
      </c>
      <c r="AJ89" s="7" t="str">
        <f t="shared" ref="AJ89" si="553">IFERROR(U89/(U89+U88),"")</f>
        <v/>
      </c>
      <c r="AK89" s="7" t="str">
        <f t="shared" si="427"/>
        <v/>
      </c>
      <c r="AL89" s="7" t="str">
        <f t="shared" si="428"/>
        <v/>
      </c>
      <c r="AM89" s="7" t="str">
        <f t="shared" si="429"/>
        <v/>
      </c>
      <c r="AN89" s="7" t="str">
        <f t="shared" si="430"/>
        <v/>
      </c>
      <c r="AO89" s="7" t="str">
        <f t="shared" si="431"/>
        <v/>
      </c>
      <c r="AP89" s="7" t="str">
        <f t="shared" si="432"/>
        <v/>
      </c>
      <c r="AQ89" s="7" t="str">
        <f t="shared" si="433"/>
        <v/>
      </c>
      <c r="AR89" s="7" t="str">
        <f t="shared" si="434"/>
        <v/>
      </c>
    </row>
    <row r="90" spans="1:44" x14ac:dyDescent="0.2">
      <c r="A90" s="2"/>
      <c r="B90" s="3"/>
      <c r="C90" s="4"/>
      <c r="D90" s="4"/>
      <c r="E90" s="4"/>
      <c r="F90" s="4"/>
      <c r="G90" s="4"/>
      <c r="H90" s="6">
        <f>SUMIFS(CargaDatosJug!J:J,CargaDatosJug!$A:$A,CargaDatosEq!$A90,CargaDatosJug!$B:$B,CargaDatosEq!$B90,CargaDatosJug!$C:$C,CargaDatosEq!$C90,CargaDatosJug!$E:$E,CargaDatosEq!$E90,CargaDatosJug!$F:$F,CargaDatosEq!$F90,CargaDatosJug!$G:$G,CargaDatosEq!$G90)+SUMIFS(CargaDatosJug!K:K,CargaDatosJug!$A:$A,CargaDatosEq!$A90,CargaDatosJug!$B:$B,CargaDatosEq!$B90,CargaDatosJug!$C:$C,CargaDatosEq!$C90,CargaDatosJug!$E:$E,CargaDatosEq!$E90,CargaDatosJug!$F:$F,CargaDatosEq!$F90,CargaDatosJug!$G:$G,CargaDatosEq!$G90)/60</f>
        <v>0</v>
      </c>
      <c r="I90" s="6">
        <f>SUMIFS(CargaDatosJug!L:L,CargaDatosJug!$A:$A,CargaDatosEq!$A90,CargaDatosJug!$B:$B,CargaDatosEq!$B90,CargaDatosJug!$C:$C,CargaDatosEq!$C90,CargaDatosJug!$E:$E,CargaDatosEq!$E90,CargaDatosJug!$F:$F,CargaDatosEq!$F90,CargaDatosJug!$G:$G,CargaDatosEq!$G90)</f>
        <v>0</v>
      </c>
      <c r="J90" s="6">
        <f>SUMIFS(CargaDatosJug!M:M,CargaDatosJug!$A:$A,CargaDatosEq!$A90,CargaDatosJug!$B:$B,CargaDatosEq!$B90,CargaDatosJug!$C:$C,CargaDatosEq!$C90,CargaDatosJug!$E:$E,CargaDatosEq!$E90,CargaDatosJug!$F:$F,CargaDatosEq!$F90,CargaDatosJug!$G:$G,CargaDatosEq!$G90)</f>
        <v>0</v>
      </c>
      <c r="K90" s="6">
        <f>SUMIFS(CargaDatosJug!N:N,CargaDatosJug!$A:$A,CargaDatosEq!$A90,CargaDatosJug!$B:$B,CargaDatosEq!$B90,CargaDatosJug!$C:$C,CargaDatosEq!$C90,CargaDatosJug!$E:$E,CargaDatosEq!$E90,CargaDatosJug!$F:$F,CargaDatosEq!$F90,CargaDatosJug!$G:$G,CargaDatosEq!$G90)</f>
        <v>0</v>
      </c>
      <c r="L90" s="7" t="str">
        <f t="shared" si="443"/>
        <v/>
      </c>
      <c r="M90" s="6">
        <f>SUMIFS(CargaDatosJug!P:P,CargaDatosJug!$A:$A,CargaDatosEq!$A90,CargaDatosJug!$B:$B,CargaDatosEq!$B90,CargaDatosJug!$C:$C,CargaDatosEq!$C90,CargaDatosJug!$E:$E,CargaDatosEq!$E90,CargaDatosJug!$F:$F,CargaDatosEq!$F90,CargaDatosJug!$G:$G,CargaDatosEq!$G90)</f>
        <v>0</v>
      </c>
      <c r="N90" s="6">
        <f>SUMIFS(CargaDatosJug!Q:Q,CargaDatosJug!$A:$A,CargaDatosEq!$A90,CargaDatosJug!$B:$B,CargaDatosEq!$B90,CargaDatosJug!$C:$C,CargaDatosEq!$C90,CargaDatosJug!$E:$E,CargaDatosEq!$E90,CargaDatosJug!$F:$F,CargaDatosEq!$F90,CargaDatosJug!$G:$G,CargaDatosEq!$G90)</f>
        <v>0</v>
      </c>
      <c r="O90" s="7" t="str">
        <f t="shared" si="444"/>
        <v/>
      </c>
      <c r="P90" s="6">
        <f>SUMIFS(CargaDatosJug!S:S,CargaDatosJug!$A:$A,CargaDatosEq!$A90,CargaDatosJug!$B:$B,CargaDatosEq!$B90,CargaDatosJug!$C:$C,CargaDatosEq!$C90,CargaDatosJug!$E:$E,CargaDatosEq!$E90,CargaDatosJug!$F:$F,CargaDatosEq!$F90,CargaDatosJug!$G:$G,CargaDatosEq!$G90)</f>
        <v>0</v>
      </c>
      <c r="Q90" s="6">
        <f>SUMIFS(CargaDatosJug!T:T,CargaDatosJug!$A:$A,CargaDatosEq!$A90,CargaDatosJug!$B:$B,CargaDatosEq!$B90,CargaDatosJug!$C:$C,CargaDatosEq!$C90,CargaDatosJug!$E:$E,CargaDatosEq!$E90,CargaDatosJug!$F:$F,CargaDatosEq!$F90,CargaDatosJug!$G:$G,CargaDatosEq!$G90)</f>
        <v>0</v>
      </c>
      <c r="R90" s="7" t="str">
        <f t="shared" si="445"/>
        <v/>
      </c>
      <c r="S90" s="6">
        <f>SUMIFS(CargaDatosJug!V:V,CargaDatosJug!$A:$A,CargaDatosEq!$A90,CargaDatosJug!$B:$B,CargaDatosEq!$B90,CargaDatosJug!$C:$C,CargaDatosEq!$C90,CargaDatosJug!$E:$E,CargaDatosEq!$E90,CargaDatosJug!$F:$F,CargaDatosEq!$F90,CargaDatosJug!$G:$G,CargaDatosEq!$G90)</f>
        <v>0</v>
      </c>
      <c r="T90" s="6">
        <f>SUMIFS(CargaDatosJug!W:W,CargaDatosJug!$A:$A,CargaDatosEq!$A90,CargaDatosJug!$B:$B,CargaDatosEq!$B90,CargaDatosJug!$C:$C,CargaDatosEq!$C90,CargaDatosJug!$E:$E,CargaDatosEq!$E90,CargaDatosJug!$F:$F,CargaDatosEq!$F90,CargaDatosJug!$G:$G,CargaDatosEq!$G90)</f>
        <v>0</v>
      </c>
      <c r="U90" s="6">
        <f t="shared" si="415"/>
        <v>0</v>
      </c>
      <c r="V90" s="6">
        <f>SUMIFS(CargaDatosJug!Y:Y,CargaDatosJug!$A:$A,CargaDatosEq!$A90,CargaDatosJug!$B:$B,CargaDatosEq!$B90,CargaDatosJug!$C:$C,CargaDatosEq!$C90,CargaDatosJug!$E:$E,CargaDatosEq!$E90,CargaDatosJug!$F:$F,CargaDatosEq!$F90,CargaDatosJug!$G:$G,CargaDatosEq!$G90)</f>
        <v>0</v>
      </c>
      <c r="W90" s="6">
        <f>SUMIFS(CargaDatosJug!Z:Z,CargaDatosJug!$A:$A,CargaDatosEq!$A90,CargaDatosJug!$B:$B,CargaDatosEq!$B90,CargaDatosJug!$C:$C,CargaDatosEq!$C90,CargaDatosJug!$E:$E,CargaDatosEq!$E90,CargaDatosJug!$F:$F,CargaDatosEq!$F90,CargaDatosJug!$G:$G,CargaDatosEq!$G90)</f>
        <v>0</v>
      </c>
      <c r="X90" s="6">
        <f>SUMIFS(CargaDatosJug!AA:AA,CargaDatosJug!$A:$A,CargaDatosEq!$A90,CargaDatosJug!$B:$B,CargaDatosEq!$B90,CargaDatosJug!$C:$C,CargaDatosEq!$C90,CargaDatosJug!$E:$E,CargaDatosEq!$E90,CargaDatosJug!$F:$F,CargaDatosEq!$F90,CargaDatosJug!$G:$G,CargaDatosEq!$G90)</f>
        <v>0</v>
      </c>
      <c r="Y90" s="6">
        <f>SUMIFS(CargaDatosJug!AB:AB,CargaDatosJug!$A:$A,CargaDatosEq!$A90,CargaDatosJug!$B:$B,CargaDatosEq!$B90,CargaDatosJug!$C:$C,CargaDatosEq!$C90,CargaDatosJug!$E:$E,CargaDatosEq!$E90,CargaDatosJug!$F:$F,CargaDatosEq!$F90,CargaDatosJug!$G:$G,CargaDatosEq!$G90)</f>
        <v>0</v>
      </c>
      <c r="Z90" s="6">
        <f>SUMIFS(CargaDatosJug!AC:AC,CargaDatosJug!$A:$A,CargaDatosEq!$A90,CargaDatosJug!$B:$B,CargaDatosEq!$B90,CargaDatosJug!$C:$C,CargaDatosEq!$C90,CargaDatosJug!$E:$E,CargaDatosEq!$E90,CargaDatosJug!$F:$F,CargaDatosEq!$F90,CargaDatosJug!$G:$G,CargaDatosEq!$G90)</f>
        <v>0</v>
      </c>
      <c r="AA90" s="6">
        <f>SUMIFS(CargaDatosJug!AD:AD,CargaDatosJug!$A:$A,CargaDatosEq!$A90,CargaDatosJug!$B:$B,CargaDatosEq!$B90,CargaDatosJug!$C:$C,CargaDatosEq!$C90,CargaDatosJug!$E:$E,CargaDatosEq!$E90,CargaDatosJug!$F:$F,CargaDatosEq!$F90,CargaDatosJug!$G:$G,CargaDatosEq!$G90)</f>
        <v>0</v>
      </c>
      <c r="AB90" s="6">
        <f>SUMIFS(CargaDatosJug!AE:AE,CargaDatosJug!$A:$A,CargaDatosEq!$A90,CargaDatosJug!$B:$B,CargaDatosEq!$B90,CargaDatosJug!$C:$C,CargaDatosEq!$C90,CargaDatosJug!$E:$E,CargaDatosEq!$E90,CargaDatosJug!$F:$F,CargaDatosEq!$F90,CargaDatosJug!$G:$G,CargaDatosEq!$G90)</f>
        <v>0</v>
      </c>
      <c r="AC90" s="6">
        <f>SUMIFS(CargaDatosJug!AF:AF,CargaDatosJug!$A:$A,CargaDatosEq!$A90,CargaDatosJug!$B:$B,CargaDatosEq!$B90,CargaDatosJug!$C:$C,CargaDatosEq!$C90,CargaDatosJug!$E:$E,CargaDatosEq!$E90,CargaDatosJug!$F:$F,CargaDatosEq!$F90,CargaDatosJug!$G:$G,CargaDatosEq!$G90)</f>
        <v>0</v>
      </c>
      <c r="AD90" s="58">
        <f t="shared" si="421"/>
        <v>0</v>
      </c>
      <c r="AE90" s="59" t="str">
        <f t="shared" si="422"/>
        <v/>
      </c>
      <c r="AF90" s="59" t="str">
        <f t="shared" ref="AF90" si="554">IFERROR(I91/AD90,"")</f>
        <v/>
      </c>
      <c r="AG90" s="59" t="str">
        <f t="shared" si="417"/>
        <v/>
      </c>
      <c r="AH90" s="7" t="str">
        <f t="shared" ref="AH90" si="555">IFERROR(S90/(S90+T91),"")</f>
        <v/>
      </c>
      <c r="AI90" s="7" t="str">
        <f t="shared" ref="AI90" si="556">IFERROR(T90/(T90+S91),"")</f>
        <v/>
      </c>
      <c r="AJ90" s="7" t="str">
        <f t="shared" ref="AJ90" si="557">IFERROR(U90/(U90+U91),"")</f>
        <v/>
      </c>
      <c r="AK90" s="7" t="str">
        <f t="shared" si="427"/>
        <v/>
      </c>
      <c r="AL90" s="7" t="str">
        <f t="shared" si="428"/>
        <v/>
      </c>
      <c r="AM90" s="7" t="str">
        <f t="shared" si="429"/>
        <v/>
      </c>
      <c r="AN90" s="7" t="str">
        <f t="shared" si="430"/>
        <v/>
      </c>
      <c r="AO90" s="7" t="str">
        <f t="shared" si="431"/>
        <v/>
      </c>
      <c r="AP90" s="7" t="str">
        <f t="shared" si="432"/>
        <v/>
      </c>
      <c r="AQ90" s="7" t="str">
        <f t="shared" si="433"/>
        <v/>
      </c>
      <c r="AR90" s="7" t="str">
        <f t="shared" si="434"/>
        <v/>
      </c>
    </row>
    <row r="91" spans="1:44" x14ac:dyDescent="0.2">
      <c r="A91" s="8">
        <f t="shared" ref="A91:C91" si="558">+A90</f>
        <v>0</v>
      </c>
      <c r="B91" s="9">
        <f t="shared" si="558"/>
        <v>0</v>
      </c>
      <c r="C91" s="6">
        <f t="shared" si="558"/>
        <v>0</v>
      </c>
      <c r="D91" s="6" t="str">
        <f t="shared" ref="D91" si="559">IF(D90="Local","Visitante","Local")</f>
        <v>Local</v>
      </c>
      <c r="E91" s="6">
        <f t="shared" si="208"/>
        <v>0</v>
      </c>
      <c r="F91" s="6">
        <f t="shared" ref="F91" si="560">+G90</f>
        <v>0</v>
      </c>
      <c r="G91" s="6">
        <f t="shared" ref="G91" si="561">+F90</f>
        <v>0</v>
      </c>
      <c r="H91" s="4"/>
      <c r="I91" s="4"/>
      <c r="J91" s="4"/>
      <c r="K91" s="4"/>
      <c r="L91" s="7" t="str">
        <f t="shared" si="443"/>
        <v/>
      </c>
      <c r="M91" s="4"/>
      <c r="N91" s="4"/>
      <c r="O91" s="7" t="str">
        <f t="shared" si="444"/>
        <v/>
      </c>
      <c r="P91" s="4"/>
      <c r="Q91" s="4"/>
      <c r="R91" s="7" t="str">
        <f t="shared" si="445"/>
        <v/>
      </c>
      <c r="S91" s="4"/>
      <c r="T91" s="4"/>
      <c r="U91" s="6">
        <f t="shared" si="415"/>
        <v>0</v>
      </c>
      <c r="V91" s="4"/>
      <c r="W91" s="4"/>
      <c r="X91" s="4"/>
      <c r="Y91" s="4"/>
      <c r="Z91" s="4"/>
      <c r="AA91" s="4"/>
      <c r="AB91" s="4"/>
      <c r="AC91" s="4"/>
      <c r="AD91" s="58">
        <f t="shared" si="421"/>
        <v>0</v>
      </c>
      <c r="AE91" s="59" t="str">
        <f t="shared" si="422"/>
        <v/>
      </c>
      <c r="AF91" s="59" t="str">
        <f t="shared" ref="AF91" si="562">IFERROR(I90/AD91,"")</f>
        <v/>
      </c>
      <c r="AG91" s="59" t="str">
        <f t="shared" si="417"/>
        <v/>
      </c>
      <c r="AH91" s="7" t="str">
        <f t="shared" ref="AH91" si="563">IFERROR(S91/(S91+T90),"")</f>
        <v/>
      </c>
      <c r="AI91" s="7" t="str">
        <f t="shared" ref="AI91" si="564">IFERROR(T91/(T91+S90),"")</f>
        <v/>
      </c>
      <c r="AJ91" s="7" t="str">
        <f t="shared" ref="AJ91" si="565">IFERROR(U91/(U91+U90),"")</f>
        <v/>
      </c>
      <c r="AK91" s="7" t="str">
        <f t="shared" si="427"/>
        <v/>
      </c>
      <c r="AL91" s="7" t="str">
        <f t="shared" si="428"/>
        <v/>
      </c>
      <c r="AM91" s="7" t="str">
        <f t="shared" si="429"/>
        <v/>
      </c>
      <c r="AN91" s="7" t="str">
        <f t="shared" si="430"/>
        <v/>
      </c>
      <c r="AO91" s="7" t="str">
        <f t="shared" si="431"/>
        <v/>
      </c>
      <c r="AP91" s="7" t="str">
        <f t="shared" si="432"/>
        <v/>
      </c>
      <c r="AQ91" s="7" t="str">
        <f t="shared" si="433"/>
        <v/>
      </c>
      <c r="AR91" s="7" t="str">
        <f t="shared" si="434"/>
        <v/>
      </c>
    </row>
    <row r="92" spans="1:44" x14ac:dyDescent="0.2">
      <c r="A92" s="2"/>
      <c r="B92" s="3"/>
      <c r="C92" s="4"/>
      <c r="D92" s="4"/>
      <c r="E92" s="4"/>
      <c r="F92" s="4"/>
      <c r="G92" s="4"/>
      <c r="H92" s="6">
        <f>SUMIFS(CargaDatosJug!J:J,CargaDatosJug!$A:$A,CargaDatosEq!$A92,CargaDatosJug!$B:$B,CargaDatosEq!$B92,CargaDatosJug!$C:$C,CargaDatosEq!$C92,CargaDatosJug!$E:$E,CargaDatosEq!$E92,CargaDatosJug!$F:$F,CargaDatosEq!$F92,CargaDatosJug!$G:$G,CargaDatosEq!$G92)+SUMIFS(CargaDatosJug!K:K,CargaDatosJug!$A:$A,CargaDatosEq!$A92,CargaDatosJug!$B:$B,CargaDatosEq!$B92,CargaDatosJug!$C:$C,CargaDatosEq!$C92,CargaDatosJug!$E:$E,CargaDatosEq!$E92,CargaDatosJug!$F:$F,CargaDatosEq!$F92,CargaDatosJug!$G:$G,CargaDatosEq!$G92)/60</f>
        <v>0</v>
      </c>
      <c r="I92" s="6">
        <f>SUMIFS(CargaDatosJug!L:L,CargaDatosJug!$A:$A,CargaDatosEq!$A92,CargaDatosJug!$B:$B,CargaDatosEq!$B92,CargaDatosJug!$C:$C,CargaDatosEq!$C92,CargaDatosJug!$E:$E,CargaDatosEq!$E92,CargaDatosJug!$F:$F,CargaDatosEq!$F92,CargaDatosJug!$G:$G,CargaDatosEq!$G92)</f>
        <v>0</v>
      </c>
      <c r="J92" s="6">
        <f>SUMIFS(CargaDatosJug!M:M,CargaDatosJug!$A:$A,CargaDatosEq!$A92,CargaDatosJug!$B:$B,CargaDatosEq!$B92,CargaDatosJug!$C:$C,CargaDatosEq!$C92,CargaDatosJug!$E:$E,CargaDatosEq!$E92,CargaDatosJug!$F:$F,CargaDatosEq!$F92,CargaDatosJug!$G:$G,CargaDatosEq!$G92)</f>
        <v>0</v>
      </c>
      <c r="K92" s="6">
        <f>SUMIFS(CargaDatosJug!N:N,CargaDatosJug!$A:$A,CargaDatosEq!$A92,CargaDatosJug!$B:$B,CargaDatosEq!$B92,CargaDatosJug!$C:$C,CargaDatosEq!$C92,CargaDatosJug!$E:$E,CargaDatosEq!$E92,CargaDatosJug!$F:$F,CargaDatosEq!$F92,CargaDatosJug!$G:$G,CargaDatosEq!$G92)</f>
        <v>0</v>
      </c>
      <c r="L92" s="7" t="str">
        <f t="shared" si="443"/>
        <v/>
      </c>
      <c r="M92" s="6">
        <f>SUMIFS(CargaDatosJug!P:P,CargaDatosJug!$A:$A,CargaDatosEq!$A92,CargaDatosJug!$B:$B,CargaDatosEq!$B92,CargaDatosJug!$C:$C,CargaDatosEq!$C92,CargaDatosJug!$E:$E,CargaDatosEq!$E92,CargaDatosJug!$F:$F,CargaDatosEq!$F92,CargaDatosJug!$G:$G,CargaDatosEq!$G92)</f>
        <v>0</v>
      </c>
      <c r="N92" s="6">
        <f>SUMIFS(CargaDatosJug!Q:Q,CargaDatosJug!$A:$A,CargaDatosEq!$A92,CargaDatosJug!$B:$B,CargaDatosEq!$B92,CargaDatosJug!$C:$C,CargaDatosEq!$C92,CargaDatosJug!$E:$E,CargaDatosEq!$E92,CargaDatosJug!$F:$F,CargaDatosEq!$F92,CargaDatosJug!$G:$G,CargaDatosEq!$G92)</f>
        <v>0</v>
      </c>
      <c r="O92" s="7" t="str">
        <f t="shared" si="444"/>
        <v/>
      </c>
      <c r="P92" s="6">
        <f>SUMIFS(CargaDatosJug!S:S,CargaDatosJug!$A:$A,CargaDatosEq!$A92,CargaDatosJug!$B:$B,CargaDatosEq!$B92,CargaDatosJug!$C:$C,CargaDatosEq!$C92,CargaDatosJug!$E:$E,CargaDatosEq!$E92,CargaDatosJug!$F:$F,CargaDatosEq!$F92,CargaDatosJug!$G:$G,CargaDatosEq!$G92)</f>
        <v>0</v>
      </c>
      <c r="Q92" s="6">
        <f>SUMIFS(CargaDatosJug!T:T,CargaDatosJug!$A:$A,CargaDatosEq!$A92,CargaDatosJug!$B:$B,CargaDatosEq!$B92,CargaDatosJug!$C:$C,CargaDatosEq!$C92,CargaDatosJug!$E:$E,CargaDatosEq!$E92,CargaDatosJug!$F:$F,CargaDatosEq!$F92,CargaDatosJug!$G:$G,CargaDatosEq!$G92)</f>
        <v>0</v>
      </c>
      <c r="R92" s="7" t="str">
        <f t="shared" si="445"/>
        <v/>
      </c>
      <c r="S92" s="6">
        <f>SUMIFS(CargaDatosJug!V:V,CargaDatosJug!$A:$A,CargaDatosEq!$A92,CargaDatosJug!$B:$B,CargaDatosEq!$B92,CargaDatosJug!$C:$C,CargaDatosEq!$C92,CargaDatosJug!$E:$E,CargaDatosEq!$E92,CargaDatosJug!$F:$F,CargaDatosEq!$F92,CargaDatosJug!$G:$G,CargaDatosEq!$G92)</f>
        <v>0</v>
      </c>
      <c r="T92" s="6">
        <f>SUMIFS(CargaDatosJug!W:W,CargaDatosJug!$A:$A,CargaDatosEq!$A92,CargaDatosJug!$B:$B,CargaDatosEq!$B92,CargaDatosJug!$C:$C,CargaDatosEq!$C92,CargaDatosJug!$E:$E,CargaDatosEq!$E92,CargaDatosJug!$F:$F,CargaDatosEq!$F92,CargaDatosJug!$G:$G,CargaDatosEq!$G92)</f>
        <v>0</v>
      </c>
      <c r="U92" s="6">
        <f t="shared" si="415"/>
        <v>0</v>
      </c>
      <c r="V92" s="6">
        <f>SUMIFS(CargaDatosJug!Y:Y,CargaDatosJug!$A:$A,CargaDatosEq!$A92,CargaDatosJug!$B:$B,CargaDatosEq!$B92,CargaDatosJug!$C:$C,CargaDatosEq!$C92,CargaDatosJug!$E:$E,CargaDatosEq!$E92,CargaDatosJug!$F:$F,CargaDatosEq!$F92,CargaDatosJug!$G:$G,CargaDatosEq!$G92)</f>
        <v>0</v>
      </c>
      <c r="W92" s="6">
        <f>SUMIFS(CargaDatosJug!Z:Z,CargaDatosJug!$A:$A,CargaDatosEq!$A92,CargaDatosJug!$B:$B,CargaDatosEq!$B92,CargaDatosJug!$C:$C,CargaDatosEq!$C92,CargaDatosJug!$E:$E,CargaDatosEq!$E92,CargaDatosJug!$F:$F,CargaDatosEq!$F92,CargaDatosJug!$G:$G,CargaDatosEq!$G92)</f>
        <v>0</v>
      </c>
      <c r="X92" s="6">
        <f>SUMIFS(CargaDatosJug!AA:AA,CargaDatosJug!$A:$A,CargaDatosEq!$A92,CargaDatosJug!$B:$B,CargaDatosEq!$B92,CargaDatosJug!$C:$C,CargaDatosEq!$C92,CargaDatosJug!$E:$E,CargaDatosEq!$E92,CargaDatosJug!$F:$F,CargaDatosEq!$F92,CargaDatosJug!$G:$G,CargaDatosEq!$G92)</f>
        <v>0</v>
      </c>
      <c r="Y92" s="6">
        <f>SUMIFS(CargaDatosJug!AB:AB,CargaDatosJug!$A:$A,CargaDatosEq!$A92,CargaDatosJug!$B:$B,CargaDatosEq!$B92,CargaDatosJug!$C:$C,CargaDatosEq!$C92,CargaDatosJug!$E:$E,CargaDatosEq!$E92,CargaDatosJug!$F:$F,CargaDatosEq!$F92,CargaDatosJug!$G:$G,CargaDatosEq!$G92)</f>
        <v>0</v>
      </c>
      <c r="Z92" s="6">
        <f>SUMIFS(CargaDatosJug!AC:AC,CargaDatosJug!$A:$A,CargaDatosEq!$A92,CargaDatosJug!$B:$B,CargaDatosEq!$B92,CargaDatosJug!$C:$C,CargaDatosEq!$C92,CargaDatosJug!$E:$E,CargaDatosEq!$E92,CargaDatosJug!$F:$F,CargaDatosEq!$F92,CargaDatosJug!$G:$G,CargaDatosEq!$G92)</f>
        <v>0</v>
      </c>
      <c r="AA92" s="6">
        <f>SUMIFS(CargaDatosJug!AD:AD,CargaDatosJug!$A:$A,CargaDatosEq!$A92,CargaDatosJug!$B:$B,CargaDatosEq!$B92,CargaDatosJug!$C:$C,CargaDatosEq!$C92,CargaDatosJug!$E:$E,CargaDatosEq!$E92,CargaDatosJug!$F:$F,CargaDatosEq!$F92,CargaDatosJug!$G:$G,CargaDatosEq!$G92)</f>
        <v>0</v>
      </c>
      <c r="AB92" s="6">
        <f>SUMIFS(CargaDatosJug!AE:AE,CargaDatosJug!$A:$A,CargaDatosEq!$A92,CargaDatosJug!$B:$B,CargaDatosEq!$B92,CargaDatosJug!$C:$C,CargaDatosEq!$C92,CargaDatosJug!$E:$E,CargaDatosEq!$E92,CargaDatosJug!$F:$F,CargaDatosEq!$F92,CargaDatosJug!$G:$G,CargaDatosEq!$G92)</f>
        <v>0</v>
      </c>
      <c r="AC92" s="6">
        <f>SUMIFS(CargaDatosJug!AF:AF,CargaDatosJug!$A:$A,CargaDatosEq!$A92,CargaDatosJug!$B:$B,CargaDatosEq!$B92,CargaDatosJug!$C:$C,CargaDatosEq!$C92,CargaDatosJug!$E:$E,CargaDatosEq!$E92,CargaDatosJug!$F:$F,CargaDatosEq!$F92,CargaDatosJug!$G:$G,CargaDatosEq!$G92)</f>
        <v>0</v>
      </c>
      <c r="AD92" s="58">
        <f t="shared" si="421"/>
        <v>0</v>
      </c>
      <c r="AE92" s="59" t="str">
        <f t="shared" si="422"/>
        <v/>
      </c>
      <c r="AF92" s="59" t="str">
        <f t="shared" ref="AF92" si="566">IFERROR(I93/AD92,"")</f>
        <v/>
      </c>
      <c r="AG92" s="59" t="str">
        <f t="shared" si="417"/>
        <v/>
      </c>
      <c r="AH92" s="7" t="str">
        <f t="shared" ref="AH92" si="567">IFERROR(S92/(S92+T93),"")</f>
        <v/>
      </c>
      <c r="AI92" s="7" t="str">
        <f t="shared" ref="AI92" si="568">IFERROR(T92/(T92+S93),"")</f>
        <v/>
      </c>
      <c r="AJ92" s="7" t="str">
        <f t="shared" ref="AJ92" si="569">IFERROR(U92/(U92+U93),"")</f>
        <v/>
      </c>
      <c r="AK92" s="7" t="str">
        <f t="shared" si="427"/>
        <v/>
      </c>
      <c r="AL92" s="7" t="str">
        <f t="shared" si="428"/>
        <v/>
      </c>
      <c r="AM92" s="7" t="str">
        <f t="shared" si="429"/>
        <v/>
      </c>
      <c r="AN92" s="7" t="str">
        <f t="shared" si="430"/>
        <v/>
      </c>
      <c r="AO92" s="7" t="str">
        <f t="shared" si="431"/>
        <v/>
      </c>
      <c r="AP92" s="7" t="str">
        <f t="shared" si="432"/>
        <v/>
      </c>
      <c r="AQ92" s="7" t="str">
        <f t="shared" si="433"/>
        <v/>
      </c>
      <c r="AR92" s="7" t="str">
        <f t="shared" si="434"/>
        <v/>
      </c>
    </row>
    <row r="93" spans="1:44" x14ac:dyDescent="0.2">
      <c r="A93" s="8">
        <f t="shared" ref="A93:C93" si="570">+A92</f>
        <v>0</v>
      </c>
      <c r="B93" s="9">
        <f t="shared" si="570"/>
        <v>0</v>
      </c>
      <c r="C93" s="6">
        <f t="shared" si="570"/>
        <v>0</v>
      </c>
      <c r="D93" s="6" t="str">
        <f t="shared" ref="D93" si="571">IF(D92="Local","Visitante","Local")</f>
        <v>Local</v>
      </c>
      <c r="E93" s="6">
        <f t="shared" si="208"/>
        <v>0</v>
      </c>
      <c r="F93" s="6">
        <f t="shared" ref="F93" si="572">+G92</f>
        <v>0</v>
      </c>
      <c r="G93" s="6">
        <f t="shared" ref="G93" si="573">+F92</f>
        <v>0</v>
      </c>
      <c r="H93" s="4"/>
      <c r="I93" s="4"/>
      <c r="J93" s="4"/>
      <c r="K93" s="4"/>
      <c r="L93" s="7" t="str">
        <f t="shared" si="443"/>
        <v/>
      </c>
      <c r="M93" s="4"/>
      <c r="N93" s="4"/>
      <c r="O93" s="7" t="str">
        <f t="shared" si="444"/>
        <v/>
      </c>
      <c r="P93" s="4"/>
      <c r="Q93" s="4"/>
      <c r="R93" s="7" t="str">
        <f t="shared" si="445"/>
        <v/>
      </c>
      <c r="S93" s="4"/>
      <c r="T93" s="4"/>
      <c r="U93" s="6">
        <f t="shared" si="415"/>
        <v>0</v>
      </c>
      <c r="V93" s="4"/>
      <c r="W93" s="4"/>
      <c r="X93" s="4"/>
      <c r="Y93" s="4"/>
      <c r="Z93" s="4"/>
      <c r="AA93" s="4"/>
      <c r="AB93" s="4"/>
      <c r="AC93" s="4"/>
      <c r="AD93" s="58">
        <f t="shared" si="421"/>
        <v>0</v>
      </c>
      <c r="AE93" s="59" t="str">
        <f t="shared" si="422"/>
        <v/>
      </c>
      <c r="AF93" s="59" t="str">
        <f t="shared" ref="AF93" si="574">IFERROR(I92/AD93,"")</f>
        <v/>
      </c>
      <c r="AG93" s="59" t="str">
        <f t="shared" si="417"/>
        <v/>
      </c>
      <c r="AH93" s="7" t="str">
        <f t="shared" ref="AH93" si="575">IFERROR(S93/(S93+T92),"")</f>
        <v/>
      </c>
      <c r="AI93" s="7" t="str">
        <f t="shared" ref="AI93" si="576">IFERROR(T93/(T93+S92),"")</f>
        <v/>
      </c>
      <c r="AJ93" s="7" t="str">
        <f t="shared" ref="AJ93" si="577">IFERROR(U93/(U93+U92),"")</f>
        <v/>
      </c>
      <c r="AK93" s="7" t="str">
        <f t="shared" si="427"/>
        <v/>
      </c>
      <c r="AL93" s="7" t="str">
        <f t="shared" si="428"/>
        <v/>
      </c>
      <c r="AM93" s="7" t="str">
        <f t="shared" si="429"/>
        <v/>
      </c>
      <c r="AN93" s="7" t="str">
        <f t="shared" si="430"/>
        <v/>
      </c>
      <c r="AO93" s="7" t="str">
        <f t="shared" si="431"/>
        <v/>
      </c>
      <c r="AP93" s="7" t="str">
        <f t="shared" si="432"/>
        <v/>
      </c>
      <c r="AQ93" s="7" t="str">
        <f t="shared" si="433"/>
        <v/>
      </c>
      <c r="AR93" s="7" t="str">
        <f t="shared" si="434"/>
        <v/>
      </c>
    </row>
    <row r="94" spans="1:44" x14ac:dyDescent="0.2">
      <c r="A94" s="2"/>
      <c r="B94" s="3"/>
      <c r="C94" s="4"/>
      <c r="D94" s="4"/>
      <c r="E94" s="4"/>
      <c r="F94" s="4"/>
      <c r="G94" s="4"/>
      <c r="H94" s="6">
        <f>SUMIFS(CargaDatosJug!J:J,CargaDatosJug!$A:$A,CargaDatosEq!$A94,CargaDatosJug!$B:$B,CargaDatosEq!$B94,CargaDatosJug!$C:$C,CargaDatosEq!$C94,CargaDatosJug!$E:$E,CargaDatosEq!$E94,CargaDatosJug!$F:$F,CargaDatosEq!$F94,CargaDatosJug!$G:$G,CargaDatosEq!$G94)+SUMIFS(CargaDatosJug!K:K,CargaDatosJug!$A:$A,CargaDatosEq!$A94,CargaDatosJug!$B:$B,CargaDatosEq!$B94,CargaDatosJug!$C:$C,CargaDatosEq!$C94,CargaDatosJug!$E:$E,CargaDatosEq!$E94,CargaDatosJug!$F:$F,CargaDatosEq!$F94,CargaDatosJug!$G:$G,CargaDatosEq!$G94)/60</f>
        <v>0</v>
      </c>
      <c r="I94" s="6">
        <f>SUMIFS(CargaDatosJug!L:L,CargaDatosJug!$A:$A,CargaDatosEq!$A94,CargaDatosJug!$B:$B,CargaDatosEq!$B94,CargaDatosJug!$C:$C,CargaDatosEq!$C94,CargaDatosJug!$E:$E,CargaDatosEq!$E94,CargaDatosJug!$F:$F,CargaDatosEq!$F94,CargaDatosJug!$G:$G,CargaDatosEq!$G94)</f>
        <v>0</v>
      </c>
      <c r="J94" s="6">
        <f>SUMIFS(CargaDatosJug!M:M,CargaDatosJug!$A:$A,CargaDatosEq!$A94,CargaDatosJug!$B:$B,CargaDatosEq!$B94,CargaDatosJug!$C:$C,CargaDatosEq!$C94,CargaDatosJug!$E:$E,CargaDatosEq!$E94,CargaDatosJug!$F:$F,CargaDatosEq!$F94,CargaDatosJug!$G:$G,CargaDatosEq!$G94)</f>
        <v>0</v>
      </c>
      <c r="K94" s="6">
        <f>SUMIFS(CargaDatosJug!N:N,CargaDatosJug!$A:$A,CargaDatosEq!$A94,CargaDatosJug!$B:$B,CargaDatosEq!$B94,CargaDatosJug!$C:$C,CargaDatosEq!$C94,CargaDatosJug!$E:$E,CargaDatosEq!$E94,CargaDatosJug!$F:$F,CargaDatosEq!$F94,CargaDatosJug!$G:$G,CargaDatosEq!$G94)</f>
        <v>0</v>
      </c>
      <c r="L94" s="7" t="str">
        <f t="shared" si="443"/>
        <v/>
      </c>
      <c r="M94" s="6">
        <f>SUMIFS(CargaDatosJug!P:P,CargaDatosJug!$A:$A,CargaDatosEq!$A94,CargaDatosJug!$B:$B,CargaDatosEq!$B94,CargaDatosJug!$C:$C,CargaDatosEq!$C94,CargaDatosJug!$E:$E,CargaDatosEq!$E94,CargaDatosJug!$F:$F,CargaDatosEq!$F94,CargaDatosJug!$G:$G,CargaDatosEq!$G94)</f>
        <v>0</v>
      </c>
      <c r="N94" s="6">
        <f>SUMIFS(CargaDatosJug!Q:Q,CargaDatosJug!$A:$A,CargaDatosEq!$A94,CargaDatosJug!$B:$B,CargaDatosEq!$B94,CargaDatosJug!$C:$C,CargaDatosEq!$C94,CargaDatosJug!$E:$E,CargaDatosEq!$E94,CargaDatosJug!$F:$F,CargaDatosEq!$F94,CargaDatosJug!$G:$G,CargaDatosEq!$G94)</f>
        <v>0</v>
      </c>
      <c r="O94" s="7" t="str">
        <f t="shared" si="444"/>
        <v/>
      </c>
      <c r="P94" s="6">
        <f>SUMIFS(CargaDatosJug!S:S,CargaDatosJug!$A:$A,CargaDatosEq!$A94,CargaDatosJug!$B:$B,CargaDatosEq!$B94,CargaDatosJug!$C:$C,CargaDatosEq!$C94,CargaDatosJug!$E:$E,CargaDatosEq!$E94,CargaDatosJug!$F:$F,CargaDatosEq!$F94,CargaDatosJug!$G:$G,CargaDatosEq!$G94)</f>
        <v>0</v>
      </c>
      <c r="Q94" s="6">
        <f>SUMIFS(CargaDatosJug!T:T,CargaDatosJug!$A:$A,CargaDatosEq!$A94,CargaDatosJug!$B:$B,CargaDatosEq!$B94,CargaDatosJug!$C:$C,CargaDatosEq!$C94,CargaDatosJug!$E:$E,CargaDatosEq!$E94,CargaDatosJug!$F:$F,CargaDatosEq!$F94,CargaDatosJug!$G:$G,CargaDatosEq!$G94)</f>
        <v>0</v>
      </c>
      <c r="R94" s="7" t="str">
        <f t="shared" si="445"/>
        <v/>
      </c>
      <c r="S94" s="6">
        <f>SUMIFS(CargaDatosJug!V:V,CargaDatosJug!$A:$A,CargaDatosEq!$A94,CargaDatosJug!$B:$B,CargaDatosEq!$B94,CargaDatosJug!$C:$C,CargaDatosEq!$C94,CargaDatosJug!$E:$E,CargaDatosEq!$E94,CargaDatosJug!$F:$F,CargaDatosEq!$F94,CargaDatosJug!$G:$G,CargaDatosEq!$G94)</f>
        <v>0</v>
      </c>
      <c r="T94" s="6">
        <f>SUMIFS(CargaDatosJug!W:W,CargaDatosJug!$A:$A,CargaDatosEq!$A94,CargaDatosJug!$B:$B,CargaDatosEq!$B94,CargaDatosJug!$C:$C,CargaDatosEq!$C94,CargaDatosJug!$E:$E,CargaDatosEq!$E94,CargaDatosJug!$F:$F,CargaDatosEq!$F94,CargaDatosJug!$G:$G,CargaDatosEq!$G94)</f>
        <v>0</v>
      </c>
      <c r="U94" s="6">
        <f t="shared" si="415"/>
        <v>0</v>
      </c>
      <c r="V94" s="6">
        <f>SUMIFS(CargaDatosJug!Y:Y,CargaDatosJug!$A:$A,CargaDatosEq!$A94,CargaDatosJug!$B:$B,CargaDatosEq!$B94,CargaDatosJug!$C:$C,CargaDatosEq!$C94,CargaDatosJug!$E:$E,CargaDatosEq!$E94,CargaDatosJug!$F:$F,CargaDatosEq!$F94,CargaDatosJug!$G:$G,CargaDatosEq!$G94)</f>
        <v>0</v>
      </c>
      <c r="W94" s="6">
        <f>SUMIFS(CargaDatosJug!Z:Z,CargaDatosJug!$A:$A,CargaDatosEq!$A94,CargaDatosJug!$B:$B,CargaDatosEq!$B94,CargaDatosJug!$C:$C,CargaDatosEq!$C94,CargaDatosJug!$E:$E,CargaDatosEq!$E94,CargaDatosJug!$F:$F,CargaDatosEq!$F94,CargaDatosJug!$G:$G,CargaDatosEq!$G94)</f>
        <v>0</v>
      </c>
      <c r="X94" s="6">
        <f>SUMIFS(CargaDatosJug!AA:AA,CargaDatosJug!$A:$A,CargaDatosEq!$A94,CargaDatosJug!$B:$B,CargaDatosEq!$B94,CargaDatosJug!$C:$C,CargaDatosEq!$C94,CargaDatosJug!$E:$E,CargaDatosEq!$E94,CargaDatosJug!$F:$F,CargaDatosEq!$F94,CargaDatosJug!$G:$G,CargaDatosEq!$G94)</f>
        <v>0</v>
      </c>
      <c r="Y94" s="6">
        <f>SUMIFS(CargaDatosJug!AB:AB,CargaDatosJug!$A:$A,CargaDatosEq!$A94,CargaDatosJug!$B:$B,CargaDatosEq!$B94,CargaDatosJug!$C:$C,CargaDatosEq!$C94,CargaDatosJug!$E:$E,CargaDatosEq!$E94,CargaDatosJug!$F:$F,CargaDatosEq!$F94,CargaDatosJug!$G:$G,CargaDatosEq!$G94)</f>
        <v>0</v>
      </c>
      <c r="Z94" s="6">
        <f>SUMIFS(CargaDatosJug!AC:AC,CargaDatosJug!$A:$A,CargaDatosEq!$A94,CargaDatosJug!$B:$B,CargaDatosEq!$B94,CargaDatosJug!$C:$C,CargaDatosEq!$C94,CargaDatosJug!$E:$E,CargaDatosEq!$E94,CargaDatosJug!$F:$F,CargaDatosEq!$F94,CargaDatosJug!$G:$G,CargaDatosEq!$G94)</f>
        <v>0</v>
      </c>
      <c r="AA94" s="6">
        <f>SUMIFS(CargaDatosJug!AD:AD,CargaDatosJug!$A:$A,CargaDatosEq!$A94,CargaDatosJug!$B:$B,CargaDatosEq!$B94,CargaDatosJug!$C:$C,CargaDatosEq!$C94,CargaDatosJug!$E:$E,CargaDatosEq!$E94,CargaDatosJug!$F:$F,CargaDatosEq!$F94,CargaDatosJug!$G:$G,CargaDatosEq!$G94)</f>
        <v>0</v>
      </c>
      <c r="AB94" s="6">
        <f>SUMIFS(CargaDatosJug!AE:AE,CargaDatosJug!$A:$A,CargaDatosEq!$A94,CargaDatosJug!$B:$B,CargaDatosEq!$B94,CargaDatosJug!$C:$C,CargaDatosEq!$C94,CargaDatosJug!$E:$E,CargaDatosEq!$E94,CargaDatosJug!$F:$F,CargaDatosEq!$F94,CargaDatosJug!$G:$G,CargaDatosEq!$G94)</f>
        <v>0</v>
      </c>
      <c r="AC94" s="6">
        <f>SUMIFS(CargaDatosJug!AF:AF,CargaDatosJug!$A:$A,CargaDatosEq!$A94,CargaDatosJug!$B:$B,CargaDatosEq!$B94,CargaDatosJug!$C:$C,CargaDatosEq!$C94,CargaDatosJug!$E:$E,CargaDatosEq!$E94,CargaDatosJug!$F:$F,CargaDatosEq!$F94,CargaDatosJug!$G:$G,CargaDatosEq!$G94)</f>
        <v>0</v>
      </c>
      <c r="AD94" s="58">
        <f t="shared" si="421"/>
        <v>0</v>
      </c>
      <c r="AE94" s="59" t="str">
        <f t="shared" si="422"/>
        <v/>
      </c>
      <c r="AF94" s="59" t="str">
        <f t="shared" ref="AF94" si="578">IFERROR(I95/AD94,"")</f>
        <v/>
      </c>
      <c r="AG94" s="59" t="str">
        <f t="shared" si="417"/>
        <v/>
      </c>
      <c r="AH94" s="7" t="str">
        <f t="shared" ref="AH94" si="579">IFERROR(S94/(S94+T95),"")</f>
        <v/>
      </c>
      <c r="AI94" s="7" t="str">
        <f t="shared" ref="AI94" si="580">IFERROR(T94/(T94+S95),"")</f>
        <v/>
      </c>
      <c r="AJ94" s="7" t="str">
        <f t="shared" ref="AJ94" si="581">IFERROR(U94/(U94+U95),"")</f>
        <v/>
      </c>
      <c r="AK94" s="7" t="str">
        <f t="shared" si="427"/>
        <v/>
      </c>
      <c r="AL94" s="7" t="str">
        <f t="shared" si="428"/>
        <v/>
      </c>
      <c r="AM94" s="7" t="str">
        <f t="shared" si="429"/>
        <v/>
      </c>
      <c r="AN94" s="7" t="str">
        <f t="shared" si="430"/>
        <v/>
      </c>
      <c r="AO94" s="7" t="str">
        <f t="shared" si="431"/>
        <v/>
      </c>
      <c r="AP94" s="7" t="str">
        <f t="shared" si="432"/>
        <v/>
      </c>
      <c r="AQ94" s="7" t="str">
        <f t="shared" si="433"/>
        <v/>
      </c>
      <c r="AR94" s="7" t="str">
        <f t="shared" si="434"/>
        <v/>
      </c>
    </row>
    <row r="95" spans="1:44" x14ac:dyDescent="0.2">
      <c r="A95" s="8">
        <f t="shared" ref="A95:C95" si="582">+A94</f>
        <v>0</v>
      </c>
      <c r="B95" s="9">
        <f t="shared" si="582"/>
        <v>0</v>
      </c>
      <c r="C95" s="6">
        <f t="shared" si="582"/>
        <v>0</v>
      </c>
      <c r="D95" s="6" t="str">
        <f t="shared" ref="D95" si="583">IF(D94="Local","Visitante","Local")</f>
        <v>Local</v>
      </c>
      <c r="E95" s="6">
        <f t="shared" si="208"/>
        <v>0</v>
      </c>
      <c r="F95" s="6">
        <f t="shared" ref="F95" si="584">+G94</f>
        <v>0</v>
      </c>
      <c r="G95" s="6">
        <f t="shared" ref="G95" si="585">+F94</f>
        <v>0</v>
      </c>
      <c r="H95" s="4"/>
      <c r="I95" s="4"/>
      <c r="J95" s="4"/>
      <c r="K95" s="4"/>
      <c r="L95" s="7" t="str">
        <f t="shared" si="443"/>
        <v/>
      </c>
      <c r="M95" s="4"/>
      <c r="N95" s="4"/>
      <c r="O95" s="7" t="str">
        <f t="shared" si="444"/>
        <v/>
      </c>
      <c r="P95" s="4"/>
      <c r="Q95" s="4"/>
      <c r="R95" s="7" t="str">
        <f t="shared" si="445"/>
        <v/>
      </c>
      <c r="S95" s="4"/>
      <c r="T95" s="4"/>
      <c r="U95" s="6">
        <f t="shared" si="415"/>
        <v>0</v>
      </c>
      <c r="V95" s="4"/>
      <c r="W95" s="4"/>
      <c r="X95" s="4"/>
      <c r="Y95" s="4"/>
      <c r="Z95" s="4"/>
      <c r="AA95" s="4"/>
      <c r="AB95" s="4"/>
      <c r="AC95" s="4"/>
      <c r="AD95" s="58">
        <f t="shared" si="421"/>
        <v>0</v>
      </c>
      <c r="AE95" s="59" t="str">
        <f t="shared" si="422"/>
        <v/>
      </c>
      <c r="AF95" s="59" t="str">
        <f t="shared" ref="AF95" si="586">IFERROR(I94/AD95,"")</f>
        <v/>
      </c>
      <c r="AG95" s="59" t="str">
        <f t="shared" si="417"/>
        <v/>
      </c>
      <c r="AH95" s="7" t="str">
        <f t="shared" ref="AH95" si="587">IFERROR(S95/(S95+T94),"")</f>
        <v/>
      </c>
      <c r="AI95" s="7" t="str">
        <f t="shared" ref="AI95" si="588">IFERROR(T95/(T95+S94),"")</f>
        <v/>
      </c>
      <c r="AJ95" s="7" t="str">
        <f t="shared" ref="AJ95" si="589">IFERROR(U95/(U95+U94),"")</f>
        <v/>
      </c>
      <c r="AK95" s="7" t="str">
        <f t="shared" si="427"/>
        <v/>
      </c>
      <c r="AL95" s="7" t="str">
        <f t="shared" si="428"/>
        <v/>
      </c>
      <c r="AM95" s="7" t="str">
        <f t="shared" si="429"/>
        <v/>
      </c>
      <c r="AN95" s="7" t="str">
        <f t="shared" si="430"/>
        <v/>
      </c>
      <c r="AO95" s="7" t="str">
        <f t="shared" si="431"/>
        <v/>
      </c>
      <c r="AP95" s="7" t="str">
        <f t="shared" si="432"/>
        <v/>
      </c>
      <c r="AQ95" s="7" t="str">
        <f t="shared" si="433"/>
        <v/>
      </c>
      <c r="AR95" s="7" t="str">
        <f t="shared" si="434"/>
        <v/>
      </c>
    </row>
    <row r="96" spans="1:44" x14ac:dyDescent="0.2">
      <c r="A96" s="2"/>
      <c r="B96" s="3"/>
      <c r="C96" s="4"/>
      <c r="D96" s="4"/>
      <c r="E96" s="4"/>
      <c r="F96" s="4"/>
      <c r="G96" s="4"/>
      <c r="H96" s="6">
        <f>SUMIFS(CargaDatosJug!J:J,CargaDatosJug!$A:$A,CargaDatosEq!$A96,CargaDatosJug!$B:$B,CargaDatosEq!$B96,CargaDatosJug!$C:$C,CargaDatosEq!$C96,CargaDatosJug!$E:$E,CargaDatosEq!$E96,CargaDatosJug!$F:$F,CargaDatosEq!$F96,CargaDatosJug!$G:$G,CargaDatosEq!$G96)+SUMIFS(CargaDatosJug!K:K,CargaDatosJug!$A:$A,CargaDatosEq!$A96,CargaDatosJug!$B:$B,CargaDatosEq!$B96,CargaDatosJug!$C:$C,CargaDatosEq!$C96,CargaDatosJug!$E:$E,CargaDatosEq!$E96,CargaDatosJug!$F:$F,CargaDatosEq!$F96,CargaDatosJug!$G:$G,CargaDatosEq!$G96)/60</f>
        <v>0</v>
      </c>
      <c r="I96" s="6">
        <f>SUMIFS(CargaDatosJug!L:L,CargaDatosJug!$A:$A,CargaDatosEq!$A96,CargaDatosJug!$B:$B,CargaDatosEq!$B96,CargaDatosJug!$C:$C,CargaDatosEq!$C96,CargaDatosJug!$E:$E,CargaDatosEq!$E96,CargaDatosJug!$F:$F,CargaDatosEq!$F96,CargaDatosJug!$G:$G,CargaDatosEq!$G96)</f>
        <v>0</v>
      </c>
      <c r="J96" s="6">
        <f>SUMIFS(CargaDatosJug!M:M,CargaDatosJug!$A:$A,CargaDatosEq!$A96,CargaDatosJug!$B:$B,CargaDatosEq!$B96,CargaDatosJug!$C:$C,CargaDatosEq!$C96,CargaDatosJug!$E:$E,CargaDatosEq!$E96,CargaDatosJug!$F:$F,CargaDatosEq!$F96,CargaDatosJug!$G:$G,CargaDatosEq!$G96)</f>
        <v>0</v>
      </c>
      <c r="K96" s="6">
        <f>SUMIFS(CargaDatosJug!N:N,CargaDatosJug!$A:$A,CargaDatosEq!$A96,CargaDatosJug!$B:$B,CargaDatosEq!$B96,CargaDatosJug!$C:$C,CargaDatosEq!$C96,CargaDatosJug!$E:$E,CargaDatosEq!$E96,CargaDatosJug!$F:$F,CargaDatosEq!$F96,CargaDatosJug!$G:$G,CargaDatosEq!$G96)</f>
        <v>0</v>
      </c>
      <c r="L96" s="7" t="str">
        <f t="shared" si="443"/>
        <v/>
      </c>
      <c r="M96" s="6">
        <f>SUMIFS(CargaDatosJug!P:P,CargaDatosJug!$A:$A,CargaDatosEq!$A96,CargaDatosJug!$B:$B,CargaDatosEq!$B96,CargaDatosJug!$C:$C,CargaDatosEq!$C96,CargaDatosJug!$E:$E,CargaDatosEq!$E96,CargaDatosJug!$F:$F,CargaDatosEq!$F96,CargaDatosJug!$G:$G,CargaDatosEq!$G96)</f>
        <v>0</v>
      </c>
      <c r="N96" s="6">
        <f>SUMIFS(CargaDatosJug!Q:Q,CargaDatosJug!$A:$A,CargaDatosEq!$A96,CargaDatosJug!$B:$B,CargaDatosEq!$B96,CargaDatosJug!$C:$C,CargaDatosEq!$C96,CargaDatosJug!$E:$E,CargaDatosEq!$E96,CargaDatosJug!$F:$F,CargaDatosEq!$F96,CargaDatosJug!$G:$G,CargaDatosEq!$G96)</f>
        <v>0</v>
      </c>
      <c r="O96" s="7" t="str">
        <f t="shared" si="444"/>
        <v/>
      </c>
      <c r="P96" s="6">
        <f>SUMIFS(CargaDatosJug!S:S,CargaDatosJug!$A:$A,CargaDatosEq!$A96,CargaDatosJug!$B:$B,CargaDatosEq!$B96,CargaDatosJug!$C:$C,CargaDatosEq!$C96,CargaDatosJug!$E:$E,CargaDatosEq!$E96,CargaDatosJug!$F:$F,CargaDatosEq!$F96,CargaDatosJug!$G:$G,CargaDatosEq!$G96)</f>
        <v>0</v>
      </c>
      <c r="Q96" s="6">
        <f>SUMIFS(CargaDatosJug!T:T,CargaDatosJug!$A:$A,CargaDatosEq!$A96,CargaDatosJug!$B:$B,CargaDatosEq!$B96,CargaDatosJug!$C:$C,CargaDatosEq!$C96,CargaDatosJug!$E:$E,CargaDatosEq!$E96,CargaDatosJug!$F:$F,CargaDatosEq!$F96,CargaDatosJug!$G:$G,CargaDatosEq!$G96)</f>
        <v>0</v>
      </c>
      <c r="R96" s="7" t="str">
        <f t="shared" si="445"/>
        <v/>
      </c>
      <c r="S96" s="6">
        <f>SUMIFS(CargaDatosJug!V:V,CargaDatosJug!$A:$A,CargaDatosEq!$A96,CargaDatosJug!$B:$B,CargaDatosEq!$B96,CargaDatosJug!$C:$C,CargaDatosEq!$C96,CargaDatosJug!$E:$E,CargaDatosEq!$E96,CargaDatosJug!$F:$F,CargaDatosEq!$F96,CargaDatosJug!$G:$G,CargaDatosEq!$G96)</f>
        <v>0</v>
      </c>
      <c r="T96" s="6">
        <f>SUMIFS(CargaDatosJug!W:W,CargaDatosJug!$A:$A,CargaDatosEq!$A96,CargaDatosJug!$B:$B,CargaDatosEq!$B96,CargaDatosJug!$C:$C,CargaDatosEq!$C96,CargaDatosJug!$E:$E,CargaDatosEq!$E96,CargaDatosJug!$F:$F,CargaDatosEq!$F96,CargaDatosJug!$G:$G,CargaDatosEq!$G96)</f>
        <v>0</v>
      </c>
      <c r="U96" s="6">
        <f t="shared" si="415"/>
        <v>0</v>
      </c>
      <c r="V96" s="6">
        <f>SUMIFS(CargaDatosJug!Y:Y,CargaDatosJug!$A:$A,CargaDatosEq!$A96,CargaDatosJug!$B:$B,CargaDatosEq!$B96,CargaDatosJug!$C:$C,CargaDatosEq!$C96,CargaDatosJug!$E:$E,CargaDatosEq!$E96,CargaDatosJug!$F:$F,CargaDatosEq!$F96,CargaDatosJug!$G:$G,CargaDatosEq!$G96)</f>
        <v>0</v>
      </c>
      <c r="W96" s="6">
        <f>SUMIFS(CargaDatosJug!Z:Z,CargaDatosJug!$A:$A,CargaDatosEq!$A96,CargaDatosJug!$B:$B,CargaDatosEq!$B96,CargaDatosJug!$C:$C,CargaDatosEq!$C96,CargaDatosJug!$E:$E,CargaDatosEq!$E96,CargaDatosJug!$F:$F,CargaDatosEq!$F96,CargaDatosJug!$G:$G,CargaDatosEq!$G96)</f>
        <v>0</v>
      </c>
      <c r="X96" s="6">
        <f>SUMIFS(CargaDatosJug!AA:AA,CargaDatosJug!$A:$A,CargaDatosEq!$A96,CargaDatosJug!$B:$B,CargaDatosEq!$B96,CargaDatosJug!$C:$C,CargaDatosEq!$C96,CargaDatosJug!$E:$E,CargaDatosEq!$E96,CargaDatosJug!$F:$F,CargaDatosEq!$F96,CargaDatosJug!$G:$G,CargaDatosEq!$G96)</f>
        <v>0</v>
      </c>
      <c r="Y96" s="6">
        <f>SUMIFS(CargaDatosJug!AB:AB,CargaDatosJug!$A:$A,CargaDatosEq!$A96,CargaDatosJug!$B:$B,CargaDatosEq!$B96,CargaDatosJug!$C:$C,CargaDatosEq!$C96,CargaDatosJug!$E:$E,CargaDatosEq!$E96,CargaDatosJug!$F:$F,CargaDatosEq!$F96,CargaDatosJug!$G:$G,CargaDatosEq!$G96)</f>
        <v>0</v>
      </c>
      <c r="Z96" s="6">
        <f>SUMIFS(CargaDatosJug!AC:AC,CargaDatosJug!$A:$A,CargaDatosEq!$A96,CargaDatosJug!$B:$B,CargaDatosEq!$B96,CargaDatosJug!$C:$C,CargaDatosEq!$C96,CargaDatosJug!$E:$E,CargaDatosEq!$E96,CargaDatosJug!$F:$F,CargaDatosEq!$F96,CargaDatosJug!$G:$G,CargaDatosEq!$G96)</f>
        <v>0</v>
      </c>
      <c r="AA96" s="6">
        <f>SUMIFS(CargaDatosJug!AD:AD,CargaDatosJug!$A:$A,CargaDatosEq!$A96,CargaDatosJug!$B:$B,CargaDatosEq!$B96,CargaDatosJug!$C:$C,CargaDatosEq!$C96,CargaDatosJug!$E:$E,CargaDatosEq!$E96,CargaDatosJug!$F:$F,CargaDatosEq!$F96,CargaDatosJug!$G:$G,CargaDatosEq!$G96)</f>
        <v>0</v>
      </c>
      <c r="AB96" s="6">
        <f>SUMIFS(CargaDatosJug!AE:AE,CargaDatosJug!$A:$A,CargaDatosEq!$A96,CargaDatosJug!$B:$B,CargaDatosEq!$B96,CargaDatosJug!$C:$C,CargaDatosEq!$C96,CargaDatosJug!$E:$E,CargaDatosEq!$E96,CargaDatosJug!$F:$F,CargaDatosEq!$F96,CargaDatosJug!$G:$G,CargaDatosEq!$G96)</f>
        <v>0</v>
      </c>
      <c r="AC96" s="6">
        <f>SUMIFS(CargaDatosJug!AF:AF,CargaDatosJug!$A:$A,CargaDatosEq!$A96,CargaDatosJug!$B:$B,CargaDatosEq!$B96,CargaDatosJug!$C:$C,CargaDatosEq!$C96,CargaDatosJug!$E:$E,CargaDatosEq!$E96,CargaDatosJug!$F:$F,CargaDatosEq!$F96,CargaDatosJug!$G:$G,CargaDatosEq!$G96)</f>
        <v>0</v>
      </c>
      <c r="AD96" s="58">
        <f t="shared" si="421"/>
        <v>0</v>
      </c>
      <c r="AE96" s="59" t="str">
        <f t="shared" si="422"/>
        <v/>
      </c>
      <c r="AF96" s="59" t="str">
        <f t="shared" ref="AF96" si="590">IFERROR(I97/AD96,"")</f>
        <v/>
      </c>
      <c r="AG96" s="59" t="str">
        <f t="shared" si="417"/>
        <v/>
      </c>
      <c r="AH96" s="7" t="str">
        <f t="shared" ref="AH96" si="591">IFERROR(S96/(S96+T97),"")</f>
        <v/>
      </c>
      <c r="AI96" s="7" t="str">
        <f t="shared" ref="AI96" si="592">IFERROR(T96/(T96+S97),"")</f>
        <v/>
      </c>
      <c r="AJ96" s="7" t="str">
        <f t="shared" ref="AJ96" si="593">IFERROR(U96/(U96+U97),"")</f>
        <v/>
      </c>
      <c r="AK96" s="7" t="str">
        <f t="shared" si="427"/>
        <v/>
      </c>
      <c r="AL96" s="7" t="str">
        <f t="shared" si="428"/>
        <v/>
      </c>
      <c r="AM96" s="7" t="str">
        <f t="shared" si="429"/>
        <v/>
      </c>
      <c r="AN96" s="7" t="str">
        <f t="shared" si="430"/>
        <v/>
      </c>
      <c r="AO96" s="7" t="str">
        <f t="shared" si="431"/>
        <v/>
      </c>
      <c r="AP96" s="7" t="str">
        <f t="shared" si="432"/>
        <v/>
      </c>
      <c r="AQ96" s="7" t="str">
        <f t="shared" si="433"/>
        <v/>
      </c>
      <c r="AR96" s="7" t="str">
        <f t="shared" si="434"/>
        <v/>
      </c>
    </row>
    <row r="97" spans="1:44" x14ac:dyDescent="0.2">
      <c r="A97" s="8">
        <f t="shared" ref="A97:C97" si="594">+A96</f>
        <v>0</v>
      </c>
      <c r="B97" s="9">
        <f t="shared" si="594"/>
        <v>0</v>
      </c>
      <c r="C97" s="6">
        <f t="shared" si="594"/>
        <v>0</v>
      </c>
      <c r="D97" s="6" t="str">
        <f t="shared" ref="D97" si="595">IF(D96="Local","Visitante","Local")</f>
        <v>Local</v>
      </c>
      <c r="E97" s="6">
        <f t="shared" si="208"/>
        <v>0</v>
      </c>
      <c r="F97" s="6">
        <f t="shared" ref="F97" si="596">+G96</f>
        <v>0</v>
      </c>
      <c r="G97" s="6">
        <f t="shared" ref="G97" si="597">+F96</f>
        <v>0</v>
      </c>
      <c r="H97" s="4"/>
      <c r="I97" s="4"/>
      <c r="J97" s="4"/>
      <c r="K97" s="4"/>
      <c r="L97" s="7" t="str">
        <f t="shared" si="443"/>
        <v/>
      </c>
      <c r="M97" s="4"/>
      <c r="N97" s="4"/>
      <c r="O97" s="7" t="str">
        <f t="shared" si="444"/>
        <v/>
      </c>
      <c r="P97" s="4"/>
      <c r="Q97" s="4"/>
      <c r="R97" s="7" t="str">
        <f t="shared" si="445"/>
        <v/>
      </c>
      <c r="S97" s="4"/>
      <c r="T97" s="4"/>
      <c r="U97" s="6">
        <f t="shared" si="415"/>
        <v>0</v>
      </c>
      <c r="V97" s="4"/>
      <c r="W97" s="4"/>
      <c r="X97" s="4"/>
      <c r="Y97" s="4"/>
      <c r="Z97" s="4"/>
      <c r="AA97" s="4"/>
      <c r="AB97" s="4"/>
      <c r="AC97" s="4"/>
      <c r="AD97" s="58">
        <f t="shared" si="421"/>
        <v>0</v>
      </c>
      <c r="AE97" s="59" t="str">
        <f t="shared" si="422"/>
        <v/>
      </c>
      <c r="AF97" s="59" t="str">
        <f t="shared" ref="AF97" si="598">IFERROR(I96/AD97,"")</f>
        <v/>
      </c>
      <c r="AG97" s="59" t="str">
        <f t="shared" si="417"/>
        <v/>
      </c>
      <c r="AH97" s="7" t="str">
        <f t="shared" ref="AH97" si="599">IFERROR(S97/(S97+T96),"")</f>
        <v/>
      </c>
      <c r="AI97" s="7" t="str">
        <f t="shared" ref="AI97" si="600">IFERROR(T97/(T97+S96),"")</f>
        <v/>
      </c>
      <c r="AJ97" s="7" t="str">
        <f t="shared" ref="AJ97" si="601">IFERROR(U97/(U97+U96),"")</f>
        <v/>
      </c>
      <c r="AK97" s="7" t="str">
        <f t="shared" si="427"/>
        <v/>
      </c>
      <c r="AL97" s="7" t="str">
        <f t="shared" si="428"/>
        <v/>
      </c>
      <c r="AM97" s="7" t="str">
        <f t="shared" si="429"/>
        <v/>
      </c>
      <c r="AN97" s="7" t="str">
        <f t="shared" si="430"/>
        <v/>
      </c>
      <c r="AO97" s="7" t="str">
        <f t="shared" si="431"/>
        <v/>
      </c>
      <c r="AP97" s="7" t="str">
        <f t="shared" si="432"/>
        <v/>
      </c>
      <c r="AQ97" s="7" t="str">
        <f t="shared" si="433"/>
        <v/>
      </c>
      <c r="AR97" s="7" t="str">
        <f t="shared" si="434"/>
        <v/>
      </c>
    </row>
    <row r="98" spans="1:44" x14ac:dyDescent="0.2">
      <c r="A98" s="2"/>
      <c r="B98" s="3"/>
      <c r="C98" s="4"/>
      <c r="D98" s="4"/>
      <c r="E98" s="4"/>
      <c r="F98" s="4"/>
      <c r="G98" s="4"/>
      <c r="H98" s="6">
        <f>SUMIFS(CargaDatosJug!J:J,CargaDatosJug!$A:$A,CargaDatosEq!$A98,CargaDatosJug!$B:$B,CargaDatosEq!$B98,CargaDatosJug!$C:$C,CargaDatosEq!$C98,CargaDatosJug!$E:$E,CargaDatosEq!$E98,CargaDatosJug!$F:$F,CargaDatosEq!$F98,CargaDatosJug!$G:$G,CargaDatosEq!$G98)+SUMIFS(CargaDatosJug!K:K,CargaDatosJug!$A:$A,CargaDatosEq!$A98,CargaDatosJug!$B:$B,CargaDatosEq!$B98,CargaDatosJug!$C:$C,CargaDatosEq!$C98,CargaDatosJug!$E:$E,CargaDatosEq!$E98,CargaDatosJug!$F:$F,CargaDatosEq!$F98,CargaDatosJug!$G:$G,CargaDatosEq!$G98)/60</f>
        <v>0</v>
      </c>
      <c r="I98" s="6">
        <f>SUMIFS(CargaDatosJug!L:L,CargaDatosJug!$A:$A,CargaDatosEq!$A98,CargaDatosJug!$B:$B,CargaDatosEq!$B98,CargaDatosJug!$C:$C,CargaDatosEq!$C98,CargaDatosJug!$E:$E,CargaDatosEq!$E98,CargaDatosJug!$F:$F,CargaDatosEq!$F98,CargaDatosJug!$G:$G,CargaDatosEq!$G98)</f>
        <v>0</v>
      </c>
      <c r="J98" s="6">
        <f>SUMIFS(CargaDatosJug!M:M,CargaDatosJug!$A:$A,CargaDatosEq!$A98,CargaDatosJug!$B:$B,CargaDatosEq!$B98,CargaDatosJug!$C:$C,CargaDatosEq!$C98,CargaDatosJug!$E:$E,CargaDatosEq!$E98,CargaDatosJug!$F:$F,CargaDatosEq!$F98,CargaDatosJug!$G:$G,CargaDatosEq!$G98)</f>
        <v>0</v>
      </c>
      <c r="K98" s="6">
        <f>SUMIFS(CargaDatosJug!N:N,CargaDatosJug!$A:$A,CargaDatosEq!$A98,CargaDatosJug!$B:$B,CargaDatosEq!$B98,CargaDatosJug!$C:$C,CargaDatosEq!$C98,CargaDatosJug!$E:$E,CargaDatosEq!$E98,CargaDatosJug!$F:$F,CargaDatosEq!$F98,CargaDatosJug!$G:$G,CargaDatosEq!$G98)</f>
        <v>0</v>
      </c>
      <c r="L98" s="7" t="str">
        <f t="shared" si="443"/>
        <v/>
      </c>
      <c r="M98" s="6">
        <f>SUMIFS(CargaDatosJug!P:P,CargaDatosJug!$A:$A,CargaDatosEq!$A98,CargaDatosJug!$B:$B,CargaDatosEq!$B98,CargaDatosJug!$C:$C,CargaDatosEq!$C98,CargaDatosJug!$E:$E,CargaDatosEq!$E98,CargaDatosJug!$F:$F,CargaDatosEq!$F98,CargaDatosJug!$G:$G,CargaDatosEq!$G98)</f>
        <v>0</v>
      </c>
      <c r="N98" s="6">
        <f>SUMIFS(CargaDatosJug!Q:Q,CargaDatosJug!$A:$A,CargaDatosEq!$A98,CargaDatosJug!$B:$B,CargaDatosEq!$B98,CargaDatosJug!$C:$C,CargaDatosEq!$C98,CargaDatosJug!$E:$E,CargaDatosEq!$E98,CargaDatosJug!$F:$F,CargaDatosEq!$F98,CargaDatosJug!$G:$G,CargaDatosEq!$G98)</f>
        <v>0</v>
      </c>
      <c r="O98" s="7" t="str">
        <f t="shared" si="444"/>
        <v/>
      </c>
      <c r="P98" s="6">
        <f>SUMIFS(CargaDatosJug!S:S,CargaDatosJug!$A:$A,CargaDatosEq!$A98,CargaDatosJug!$B:$B,CargaDatosEq!$B98,CargaDatosJug!$C:$C,CargaDatosEq!$C98,CargaDatosJug!$E:$E,CargaDatosEq!$E98,CargaDatosJug!$F:$F,CargaDatosEq!$F98,CargaDatosJug!$G:$G,CargaDatosEq!$G98)</f>
        <v>0</v>
      </c>
      <c r="Q98" s="6">
        <f>SUMIFS(CargaDatosJug!T:T,CargaDatosJug!$A:$A,CargaDatosEq!$A98,CargaDatosJug!$B:$B,CargaDatosEq!$B98,CargaDatosJug!$C:$C,CargaDatosEq!$C98,CargaDatosJug!$E:$E,CargaDatosEq!$E98,CargaDatosJug!$F:$F,CargaDatosEq!$F98,CargaDatosJug!$G:$G,CargaDatosEq!$G98)</f>
        <v>0</v>
      </c>
      <c r="R98" s="7" t="str">
        <f t="shared" si="445"/>
        <v/>
      </c>
      <c r="S98" s="6">
        <f>SUMIFS(CargaDatosJug!V:V,CargaDatosJug!$A:$A,CargaDatosEq!$A98,CargaDatosJug!$B:$B,CargaDatosEq!$B98,CargaDatosJug!$C:$C,CargaDatosEq!$C98,CargaDatosJug!$E:$E,CargaDatosEq!$E98,CargaDatosJug!$F:$F,CargaDatosEq!$F98,CargaDatosJug!$G:$G,CargaDatosEq!$G98)</f>
        <v>0</v>
      </c>
      <c r="T98" s="6">
        <f>SUMIFS(CargaDatosJug!W:W,CargaDatosJug!$A:$A,CargaDatosEq!$A98,CargaDatosJug!$B:$B,CargaDatosEq!$B98,CargaDatosJug!$C:$C,CargaDatosEq!$C98,CargaDatosJug!$E:$E,CargaDatosEq!$E98,CargaDatosJug!$F:$F,CargaDatosEq!$F98,CargaDatosJug!$G:$G,CargaDatosEq!$G98)</f>
        <v>0</v>
      </c>
      <c r="U98" s="6">
        <f t="shared" si="415"/>
        <v>0</v>
      </c>
      <c r="V98" s="6">
        <f>SUMIFS(CargaDatosJug!Y:Y,CargaDatosJug!$A:$A,CargaDatosEq!$A98,CargaDatosJug!$B:$B,CargaDatosEq!$B98,CargaDatosJug!$C:$C,CargaDatosEq!$C98,CargaDatosJug!$E:$E,CargaDatosEq!$E98,CargaDatosJug!$F:$F,CargaDatosEq!$F98,CargaDatosJug!$G:$G,CargaDatosEq!$G98)</f>
        <v>0</v>
      </c>
      <c r="W98" s="6">
        <f>SUMIFS(CargaDatosJug!Z:Z,CargaDatosJug!$A:$A,CargaDatosEq!$A98,CargaDatosJug!$B:$B,CargaDatosEq!$B98,CargaDatosJug!$C:$C,CargaDatosEq!$C98,CargaDatosJug!$E:$E,CargaDatosEq!$E98,CargaDatosJug!$F:$F,CargaDatosEq!$F98,CargaDatosJug!$G:$G,CargaDatosEq!$G98)</f>
        <v>0</v>
      </c>
      <c r="X98" s="6">
        <f>SUMIFS(CargaDatosJug!AA:AA,CargaDatosJug!$A:$A,CargaDatosEq!$A98,CargaDatosJug!$B:$B,CargaDatosEq!$B98,CargaDatosJug!$C:$C,CargaDatosEq!$C98,CargaDatosJug!$E:$E,CargaDatosEq!$E98,CargaDatosJug!$F:$F,CargaDatosEq!$F98,CargaDatosJug!$G:$G,CargaDatosEq!$G98)</f>
        <v>0</v>
      </c>
      <c r="Y98" s="6">
        <f>SUMIFS(CargaDatosJug!AB:AB,CargaDatosJug!$A:$A,CargaDatosEq!$A98,CargaDatosJug!$B:$B,CargaDatosEq!$B98,CargaDatosJug!$C:$C,CargaDatosEq!$C98,CargaDatosJug!$E:$E,CargaDatosEq!$E98,CargaDatosJug!$F:$F,CargaDatosEq!$F98,CargaDatosJug!$G:$G,CargaDatosEq!$G98)</f>
        <v>0</v>
      </c>
      <c r="Z98" s="6">
        <f>SUMIFS(CargaDatosJug!AC:AC,CargaDatosJug!$A:$A,CargaDatosEq!$A98,CargaDatosJug!$B:$B,CargaDatosEq!$B98,CargaDatosJug!$C:$C,CargaDatosEq!$C98,CargaDatosJug!$E:$E,CargaDatosEq!$E98,CargaDatosJug!$F:$F,CargaDatosEq!$F98,CargaDatosJug!$G:$G,CargaDatosEq!$G98)</f>
        <v>0</v>
      </c>
      <c r="AA98" s="6">
        <f>SUMIFS(CargaDatosJug!AD:AD,CargaDatosJug!$A:$A,CargaDatosEq!$A98,CargaDatosJug!$B:$B,CargaDatosEq!$B98,CargaDatosJug!$C:$C,CargaDatosEq!$C98,CargaDatosJug!$E:$E,CargaDatosEq!$E98,CargaDatosJug!$F:$F,CargaDatosEq!$F98,CargaDatosJug!$G:$G,CargaDatosEq!$G98)</f>
        <v>0</v>
      </c>
      <c r="AB98" s="6">
        <f>SUMIFS(CargaDatosJug!AE:AE,CargaDatosJug!$A:$A,CargaDatosEq!$A98,CargaDatosJug!$B:$B,CargaDatosEq!$B98,CargaDatosJug!$C:$C,CargaDatosEq!$C98,CargaDatosJug!$E:$E,CargaDatosEq!$E98,CargaDatosJug!$F:$F,CargaDatosEq!$F98,CargaDatosJug!$G:$G,CargaDatosEq!$G98)</f>
        <v>0</v>
      </c>
      <c r="AC98" s="6">
        <f>SUMIFS(CargaDatosJug!AF:AF,CargaDatosJug!$A:$A,CargaDatosEq!$A98,CargaDatosJug!$B:$B,CargaDatosEq!$B98,CargaDatosJug!$C:$C,CargaDatosEq!$C98,CargaDatosJug!$E:$E,CargaDatosEq!$E98,CargaDatosJug!$F:$F,CargaDatosEq!$F98,CargaDatosJug!$G:$G,CargaDatosEq!$G98)</f>
        <v>0</v>
      </c>
      <c r="AD98" s="58">
        <f t="shared" si="421"/>
        <v>0</v>
      </c>
      <c r="AE98" s="59" t="str">
        <f t="shared" si="422"/>
        <v/>
      </c>
      <c r="AF98" s="59" t="str">
        <f t="shared" ref="AF98" si="602">IFERROR(I99/AD98,"")</f>
        <v/>
      </c>
      <c r="AG98" s="59" t="str">
        <f t="shared" si="417"/>
        <v/>
      </c>
      <c r="AH98" s="7" t="str">
        <f t="shared" ref="AH98" si="603">IFERROR(S98/(S98+T99),"")</f>
        <v/>
      </c>
      <c r="AI98" s="7" t="str">
        <f t="shared" ref="AI98" si="604">IFERROR(T98/(T98+S99),"")</f>
        <v/>
      </c>
      <c r="AJ98" s="7" t="str">
        <f t="shared" ref="AJ98" si="605">IFERROR(U98/(U98+U99),"")</f>
        <v/>
      </c>
      <c r="AK98" s="7" t="str">
        <f t="shared" si="427"/>
        <v/>
      </c>
      <c r="AL98" s="7" t="str">
        <f t="shared" si="428"/>
        <v/>
      </c>
      <c r="AM98" s="7" t="str">
        <f t="shared" si="429"/>
        <v/>
      </c>
      <c r="AN98" s="7" t="str">
        <f t="shared" si="430"/>
        <v/>
      </c>
      <c r="AO98" s="7" t="str">
        <f t="shared" si="431"/>
        <v/>
      </c>
      <c r="AP98" s="7" t="str">
        <f t="shared" si="432"/>
        <v/>
      </c>
      <c r="AQ98" s="7" t="str">
        <f t="shared" si="433"/>
        <v/>
      </c>
      <c r="AR98" s="7" t="str">
        <f t="shared" si="434"/>
        <v/>
      </c>
    </row>
    <row r="99" spans="1:44" x14ac:dyDescent="0.2">
      <c r="A99" s="8">
        <f t="shared" ref="A99:C99" si="606">+A98</f>
        <v>0</v>
      </c>
      <c r="B99" s="9">
        <f t="shared" si="606"/>
        <v>0</v>
      </c>
      <c r="C99" s="6">
        <f t="shared" si="606"/>
        <v>0</v>
      </c>
      <c r="D99" s="6" t="str">
        <f t="shared" ref="D99" si="607">IF(D98="Local","Visitante","Local")</f>
        <v>Local</v>
      </c>
      <c r="E99" s="6">
        <f t="shared" ref="E99:E101" si="608">+E98</f>
        <v>0</v>
      </c>
      <c r="F99" s="6">
        <f t="shared" ref="F99" si="609">+G98</f>
        <v>0</v>
      </c>
      <c r="G99" s="6">
        <f t="shared" ref="G99" si="610">+F98</f>
        <v>0</v>
      </c>
      <c r="H99" s="4"/>
      <c r="I99" s="4"/>
      <c r="J99" s="4"/>
      <c r="K99" s="4"/>
      <c r="L99" s="7" t="str">
        <f t="shared" si="443"/>
        <v/>
      </c>
      <c r="M99" s="4"/>
      <c r="N99" s="4"/>
      <c r="O99" s="7" t="str">
        <f t="shared" si="444"/>
        <v/>
      </c>
      <c r="P99" s="4"/>
      <c r="Q99" s="4"/>
      <c r="R99" s="7" t="str">
        <f t="shared" si="445"/>
        <v/>
      </c>
      <c r="S99" s="4"/>
      <c r="T99" s="4"/>
      <c r="U99" s="6">
        <f t="shared" si="415"/>
        <v>0</v>
      </c>
      <c r="V99" s="4"/>
      <c r="W99" s="4"/>
      <c r="X99" s="4"/>
      <c r="Y99" s="4"/>
      <c r="Z99" s="4"/>
      <c r="AA99" s="4"/>
      <c r="AB99" s="4"/>
      <c r="AC99" s="4"/>
      <c r="AD99" s="58">
        <f t="shared" si="421"/>
        <v>0</v>
      </c>
      <c r="AE99" s="59" t="str">
        <f t="shared" si="422"/>
        <v/>
      </c>
      <c r="AF99" s="59" t="str">
        <f t="shared" ref="AF99" si="611">IFERROR(I98/AD99,"")</f>
        <v/>
      </c>
      <c r="AG99" s="59" t="str">
        <f t="shared" si="417"/>
        <v/>
      </c>
      <c r="AH99" s="7" t="str">
        <f t="shared" ref="AH99" si="612">IFERROR(S99/(S99+T98),"")</f>
        <v/>
      </c>
      <c r="AI99" s="7" t="str">
        <f t="shared" ref="AI99" si="613">IFERROR(T99/(T99+S98),"")</f>
        <v/>
      </c>
      <c r="AJ99" s="7" t="str">
        <f t="shared" ref="AJ99" si="614">IFERROR(U99/(U99+U98),"")</f>
        <v/>
      </c>
      <c r="AK99" s="7" t="str">
        <f t="shared" si="427"/>
        <v/>
      </c>
      <c r="AL99" s="7" t="str">
        <f t="shared" si="428"/>
        <v/>
      </c>
      <c r="AM99" s="7" t="str">
        <f t="shared" si="429"/>
        <v/>
      </c>
      <c r="AN99" s="7" t="str">
        <f t="shared" si="430"/>
        <v/>
      </c>
      <c r="AO99" s="7" t="str">
        <f t="shared" si="431"/>
        <v/>
      </c>
      <c r="AP99" s="7" t="str">
        <f t="shared" si="432"/>
        <v/>
      </c>
      <c r="AQ99" s="7" t="str">
        <f t="shared" si="433"/>
        <v/>
      </c>
      <c r="AR99" s="7" t="str">
        <f t="shared" si="434"/>
        <v/>
      </c>
    </row>
    <row r="100" spans="1:44" x14ac:dyDescent="0.2">
      <c r="A100" s="2"/>
      <c r="B100" s="3"/>
      <c r="C100" s="4"/>
      <c r="D100" s="4"/>
      <c r="E100" s="4"/>
      <c r="F100" s="4"/>
      <c r="G100" s="4"/>
      <c r="H100" s="6">
        <f>SUMIFS(CargaDatosJug!J:J,CargaDatosJug!$A:$A,CargaDatosEq!$A100,CargaDatosJug!$B:$B,CargaDatosEq!$B100,CargaDatosJug!$C:$C,CargaDatosEq!$C100,CargaDatosJug!$E:$E,CargaDatosEq!$E100,CargaDatosJug!$F:$F,CargaDatosEq!$F100,CargaDatosJug!$G:$G,CargaDatosEq!$G100)+SUMIFS(CargaDatosJug!K:K,CargaDatosJug!$A:$A,CargaDatosEq!$A100,CargaDatosJug!$B:$B,CargaDatosEq!$B100,CargaDatosJug!$C:$C,CargaDatosEq!$C100,CargaDatosJug!$E:$E,CargaDatosEq!$E100,CargaDatosJug!$F:$F,CargaDatosEq!$F100,CargaDatosJug!$G:$G,CargaDatosEq!$G100)/60</f>
        <v>0</v>
      </c>
      <c r="I100" s="6">
        <f>SUMIFS(CargaDatosJug!L:L,CargaDatosJug!$A:$A,CargaDatosEq!$A100,CargaDatosJug!$B:$B,CargaDatosEq!$B100,CargaDatosJug!$C:$C,CargaDatosEq!$C100,CargaDatosJug!$E:$E,CargaDatosEq!$E100,CargaDatosJug!$F:$F,CargaDatosEq!$F100,CargaDatosJug!$G:$G,CargaDatosEq!$G100)</f>
        <v>0</v>
      </c>
      <c r="J100" s="6">
        <f>SUMIFS(CargaDatosJug!M:M,CargaDatosJug!$A:$A,CargaDatosEq!$A100,CargaDatosJug!$B:$B,CargaDatosEq!$B100,CargaDatosJug!$C:$C,CargaDatosEq!$C100,CargaDatosJug!$E:$E,CargaDatosEq!$E100,CargaDatosJug!$F:$F,CargaDatosEq!$F100,CargaDatosJug!$G:$G,CargaDatosEq!$G100)</f>
        <v>0</v>
      </c>
      <c r="K100" s="6">
        <f>SUMIFS(CargaDatosJug!N:N,CargaDatosJug!$A:$A,CargaDatosEq!$A100,CargaDatosJug!$B:$B,CargaDatosEq!$B100,CargaDatosJug!$C:$C,CargaDatosEq!$C100,CargaDatosJug!$E:$E,CargaDatosEq!$E100,CargaDatosJug!$F:$F,CargaDatosEq!$F100,CargaDatosJug!$G:$G,CargaDatosEq!$G100)</f>
        <v>0</v>
      </c>
      <c r="L100" s="7" t="str">
        <f t="shared" si="443"/>
        <v/>
      </c>
      <c r="M100" s="6">
        <f>SUMIFS(CargaDatosJug!P:P,CargaDatosJug!$A:$A,CargaDatosEq!$A100,CargaDatosJug!$B:$B,CargaDatosEq!$B100,CargaDatosJug!$C:$C,CargaDatosEq!$C100,CargaDatosJug!$E:$E,CargaDatosEq!$E100,CargaDatosJug!$F:$F,CargaDatosEq!$F100,CargaDatosJug!$G:$G,CargaDatosEq!$G100)</f>
        <v>0</v>
      </c>
      <c r="N100" s="6">
        <f>SUMIFS(CargaDatosJug!Q:Q,CargaDatosJug!$A:$A,CargaDatosEq!$A100,CargaDatosJug!$B:$B,CargaDatosEq!$B100,CargaDatosJug!$C:$C,CargaDatosEq!$C100,CargaDatosJug!$E:$E,CargaDatosEq!$E100,CargaDatosJug!$F:$F,CargaDatosEq!$F100,CargaDatosJug!$G:$G,CargaDatosEq!$G100)</f>
        <v>0</v>
      </c>
      <c r="O100" s="7" t="str">
        <f t="shared" si="444"/>
        <v/>
      </c>
      <c r="P100" s="6">
        <f>SUMIFS(CargaDatosJug!S:S,CargaDatosJug!$A:$A,CargaDatosEq!$A100,CargaDatosJug!$B:$B,CargaDatosEq!$B100,CargaDatosJug!$C:$C,CargaDatosEq!$C100,CargaDatosJug!$E:$E,CargaDatosEq!$E100,CargaDatosJug!$F:$F,CargaDatosEq!$F100,CargaDatosJug!$G:$G,CargaDatosEq!$G100)</f>
        <v>0</v>
      </c>
      <c r="Q100" s="6">
        <f>SUMIFS(CargaDatosJug!T:T,CargaDatosJug!$A:$A,CargaDatosEq!$A100,CargaDatosJug!$B:$B,CargaDatosEq!$B100,CargaDatosJug!$C:$C,CargaDatosEq!$C100,CargaDatosJug!$E:$E,CargaDatosEq!$E100,CargaDatosJug!$F:$F,CargaDatosEq!$F100,CargaDatosJug!$G:$G,CargaDatosEq!$G100)</f>
        <v>0</v>
      </c>
      <c r="R100" s="7" t="str">
        <f t="shared" si="445"/>
        <v/>
      </c>
      <c r="S100" s="6">
        <f>SUMIFS(CargaDatosJug!V:V,CargaDatosJug!$A:$A,CargaDatosEq!$A100,CargaDatosJug!$B:$B,CargaDatosEq!$B100,CargaDatosJug!$C:$C,CargaDatosEq!$C100,CargaDatosJug!$E:$E,CargaDatosEq!$E100,CargaDatosJug!$F:$F,CargaDatosEq!$F100,CargaDatosJug!$G:$G,CargaDatosEq!$G100)</f>
        <v>0</v>
      </c>
      <c r="T100" s="6">
        <f>SUMIFS(CargaDatosJug!W:W,CargaDatosJug!$A:$A,CargaDatosEq!$A100,CargaDatosJug!$B:$B,CargaDatosEq!$B100,CargaDatosJug!$C:$C,CargaDatosEq!$C100,CargaDatosJug!$E:$E,CargaDatosEq!$E100,CargaDatosJug!$F:$F,CargaDatosEq!$F100,CargaDatosJug!$G:$G,CargaDatosEq!$G100)</f>
        <v>0</v>
      </c>
      <c r="U100" s="6">
        <f t="shared" si="415"/>
        <v>0</v>
      </c>
      <c r="V100" s="6">
        <f>SUMIFS(CargaDatosJug!Y:Y,CargaDatosJug!$A:$A,CargaDatosEq!$A100,CargaDatosJug!$B:$B,CargaDatosEq!$B100,CargaDatosJug!$C:$C,CargaDatosEq!$C100,CargaDatosJug!$E:$E,CargaDatosEq!$E100,CargaDatosJug!$F:$F,CargaDatosEq!$F100,CargaDatosJug!$G:$G,CargaDatosEq!$G100)</f>
        <v>0</v>
      </c>
      <c r="W100" s="6">
        <f>SUMIFS(CargaDatosJug!Z:Z,CargaDatosJug!$A:$A,CargaDatosEq!$A100,CargaDatosJug!$B:$B,CargaDatosEq!$B100,CargaDatosJug!$C:$C,CargaDatosEq!$C100,CargaDatosJug!$E:$E,CargaDatosEq!$E100,CargaDatosJug!$F:$F,CargaDatosEq!$F100,CargaDatosJug!$G:$G,CargaDatosEq!$G100)</f>
        <v>0</v>
      </c>
      <c r="X100" s="6">
        <f>SUMIFS(CargaDatosJug!AA:AA,CargaDatosJug!$A:$A,CargaDatosEq!$A100,CargaDatosJug!$B:$B,CargaDatosEq!$B100,CargaDatosJug!$C:$C,CargaDatosEq!$C100,CargaDatosJug!$E:$E,CargaDatosEq!$E100,CargaDatosJug!$F:$F,CargaDatosEq!$F100,CargaDatosJug!$G:$G,CargaDatosEq!$G100)</f>
        <v>0</v>
      </c>
      <c r="Y100" s="6">
        <f>SUMIFS(CargaDatosJug!AB:AB,CargaDatosJug!$A:$A,CargaDatosEq!$A100,CargaDatosJug!$B:$B,CargaDatosEq!$B100,CargaDatosJug!$C:$C,CargaDatosEq!$C100,CargaDatosJug!$E:$E,CargaDatosEq!$E100,CargaDatosJug!$F:$F,CargaDatosEq!$F100,CargaDatosJug!$G:$G,CargaDatosEq!$G100)</f>
        <v>0</v>
      </c>
      <c r="Z100" s="6">
        <f>SUMIFS(CargaDatosJug!AC:AC,CargaDatosJug!$A:$A,CargaDatosEq!$A100,CargaDatosJug!$B:$B,CargaDatosEq!$B100,CargaDatosJug!$C:$C,CargaDatosEq!$C100,CargaDatosJug!$E:$E,CargaDatosEq!$E100,CargaDatosJug!$F:$F,CargaDatosEq!$F100,CargaDatosJug!$G:$G,CargaDatosEq!$G100)</f>
        <v>0</v>
      </c>
      <c r="AA100" s="6">
        <f>SUMIFS(CargaDatosJug!AD:AD,CargaDatosJug!$A:$A,CargaDatosEq!$A100,CargaDatosJug!$B:$B,CargaDatosEq!$B100,CargaDatosJug!$C:$C,CargaDatosEq!$C100,CargaDatosJug!$E:$E,CargaDatosEq!$E100,CargaDatosJug!$F:$F,CargaDatosEq!$F100,CargaDatosJug!$G:$G,CargaDatosEq!$G100)</f>
        <v>0</v>
      </c>
      <c r="AB100" s="6">
        <f>SUMIFS(CargaDatosJug!AE:AE,CargaDatosJug!$A:$A,CargaDatosEq!$A100,CargaDatosJug!$B:$B,CargaDatosEq!$B100,CargaDatosJug!$C:$C,CargaDatosEq!$C100,CargaDatosJug!$E:$E,CargaDatosEq!$E100,CargaDatosJug!$F:$F,CargaDatosEq!$F100,CargaDatosJug!$G:$G,CargaDatosEq!$G100)</f>
        <v>0</v>
      </c>
      <c r="AC100" s="6">
        <f>SUMIFS(CargaDatosJug!AF:AF,CargaDatosJug!$A:$A,CargaDatosEq!$A100,CargaDatosJug!$B:$B,CargaDatosEq!$B100,CargaDatosJug!$C:$C,CargaDatosEq!$C100,CargaDatosJug!$E:$E,CargaDatosEq!$E100,CargaDatosJug!$F:$F,CargaDatosEq!$F100,CargaDatosJug!$G:$G,CargaDatosEq!$G100)</f>
        <v>0</v>
      </c>
      <c r="AD100" s="58">
        <f t="shared" si="421"/>
        <v>0</v>
      </c>
      <c r="AE100" s="59" t="str">
        <f t="shared" si="422"/>
        <v/>
      </c>
      <c r="AF100" s="59" t="str">
        <f t="shared" ref="AF100" si="615">IFERROR(I101/AD100,"")</f>
        <v/>
      </c>
      <c r="AG100" s="59" t="str">
        <f t="shared" si="417"/>
        <v/>
      </c>
      <c r="AH100" s="7" t="str">
        <f t="shared" ref="AH100" si="616">IFERROR(S100/(S100+T101),"")</f>
        <v/>
      </c>
      <c r="AI100" s="7" t="str">
        <f t="shared" ref="AI100" si="617">IFERROR(T100/(T100+S101),"")</f>
        <v/>
      </c>
      <c r="AJ100" s="7" t="str">
        <f t="shared" ref="AJ100" si="618">IFERROR(U100/(U100+U101),"")</f>
        <v/>
      </c>
      <c r="AK100" s="7" t="str">
        <f t="shared" si="427"/>
        <v/>
      </c>
      <c r="AL100" s="7" t="str">
        <f t="shared" si="428"/>
        <v/>
      </c>
      <c r="AM100" s="7" t="str">
        <f t="shared" si="429"/>
        <v/>
      </c>
      <c r="AN100" s="7" t="str">
        <f t="shared" si="430"/>
        <v/>
      </c>
      <c r="AO100" s="7" t="str">
        <f t="shared" si="431"/>
        <v/>
      </c>
      <c r="AP100" s="7" t="str">
        <f t="shared" si="432"/>
        <v/>
      </c>
      <c r="AQ100" s="7" t="str">
        <f t="shared" si="433"/>
        <v/>
      </c>
      <c r="AR100" s="7" t="str">
        <f t="shared" si="434"/>
        <v/>
      </c>
    </row>
    <row r="101" spans="1:44" x14ac:dyDescent="0.2">
      <c r="A101" s="8">
        <f t="shared" ref="A101:C101" si="619">+A100</f>
        <v>0</v>
      </c>
      <c r="B101" s="9">
        <f t="shared" si="619"/>
        <v>0</v>
      </c>
      <c r="C101" s="6">
        <f t="shared" si="619"/>
        <v>0</v>
      </c>
      <c r="D101" s="6" t="str">
        <f t="shared" ref="D101" si="620">IF(D100="Local","Visitante","Local")</f>
        <v>Local</v>
      </c>
      <c r="E101" s="6">
        <f t="shared" si="608"/>
        <v>0</v>
      </c>
      <c r="F101" s="6">
        <f t="shared" ref="F101" si="621">+G100</f>
        <v>0</v>
      </c>
      <c r="G101" s="6">
        <f t="shared" ref="G101" si="622">+F100</f>
        <v>0</v>
      </c>
      <c r="H101" s="4"/>
      <c r="I101" s="4"/>
      <c r="J101" s="4"/>
      <c r="K101" s="4"/>
      <c r="L101" s="7" t="str">
        <f t="shared" si="443"/>
        <v/>
      </c>
      <c r="M101" s="4"/>
      <c r="N101" s="4"/>
      <c r="O101" s="7" t="str">
        <f t="shared" si="444"/>
        <v/>
      </c>
      <c r="P101" s="4"/>
      <c r="Q101" s="4"/>
      <c r="R101" s="7" t="str">
        <f t="shared" si="445"/>
        <v/>
      </c>
      <c r="S101" s="4"/>
      <c r="T101" s="4"/>
      <c r="U101" s="6">
        <f t="shared" si="415"/>
        <v>0</v>
      </c>
      <c r="V101" s="4"/>
      <c r="W101" s="4"/>
      <c r="X101" s="4"/>
      <c r="Y101" s="4"/>
      <c r="Z101" s="4"/>
      <c r="AA101" s="4"/>
      <c r="AB101" s="4"/>
      <c r="AC101" s="4"/>
      <c r="AD101" s="58">
        <f t="shared" si="421"/>
        <v>0</v>
      </c>
      <c r="AE101" s="59" t="str">
        <f t="shared" si="422"/>
        <v/>
      </c>
      <c r="AF101" s="59" t="str">
        <f t="shared" ref="AF101" si="623">IFERROR(I100/AD101,"")</f>
        <v/>
      </c>
      <c r="AG101" s="59" t="str">
        <f t="shared" si="417"/>
        <v/>
      </c>
      <c r="AH101" s="7" t="str">
        <f t="shared" ref="AH101" si="624">IFERROR(S101/(S101+T100),"")</f>
        <v/>
      </c>
      <c r="AI101" s="7" t="str">
        <f t="shared" ref="AI101" si="625">IFERROR(T101/(T101+S100),"")</f>
        <v/>
      </c>
      <c r="AJ101" s="7" t="str">
        <f t="shared" ref="AJ101" si="626">IFERROR(U101/(U101+U100),"")</f>
        <v/>
      </c>
      <c r="AK101" s="7" t="str">
        <f t="shared" si="427"/>
        <v/>
      </c>
      <c r="AL101" s="7" t="str">
        <f t="shared" si="428"/>
        <v/>
      </c>
      <c r="AM101" s="7" t="str">
        <f t="shared" si="429"/>
        <v/>
      </c>
      <c r="AN101" s="7" t="str">
        <f t="shared" si="430"/>
        <v/>
      </c>
      <c r="AO101" s="7" t="str">
        <f t="shared" si="431"/>
        <v/>
      </c>
      <c r="AP101" s="7" t="str">
        <f t="shared" si="432"/>
        <v/>
      </c>
      <c r="AQ101" s="7" t="str">
        <f t="shared" si="433"/>
        <v/>
      </c>
      <c r="AR101" s="7" t="str">
        <f t="shared" si="434"/>
        <v/>
      </c>
    </row>
    <row r="102" spans="1:44" x14ac:dyDescent="0.2">
      <c r="A102" s="2"/>
      <c r="B102" s="3"/>
      <c r="C102" s="4"/>
      <c r="D102" s="4"/>
      <c r="E102" s="4"/>
      <c r="F102" s="4"/>
      <c r="G102" s="4"/>
      <c r="H102" s="6">
        <f>SUMIFS(CargaDatosJug!J:J,CargaDatosJug!$A:$A,CargaDatosEq!$A102,CargaDatosJug!$B:$B,CargaDatosEq!$B102,CargaDatosJug!$C:$C,CargaDatosEq!$C102,CargaDatosJug!$E:$E,CargaDatosEq!$E102,CargaDatosJug!$F:$F,CargaDatosEq!$F102,CargaDatosJug!$G:$G,CargaDatosEq!$G102)+SUMIFS(CargaDatosJug!K:K,CargaDatosJug!$A:$A,CargaDatosEq!$A102,CargaDatosJug!$B:$B,CargaDatosEq!$B102,CargaDatosJug!$C:$C,CargaDatosEq!$C102,CargaDatosJug!$E:$E,CargaDatosEq!$E102,CargaDatosJug!$F:$F,CargaDatosEq!$F102,CargaDatosJug!$G:$G,CargaDatosEq!$G102)/60</f>
        <v>0</v>
      </c>
      <c r="I102" s="6">
        <f>SUMIFS(CargaDatosJug!L:L,CargaDatosJug!$A:$A,CargaDatosEq!$A102,CargaDatosJug!$B:$B,CargaDatosEq!$B102,CargaDatosJug!$C:$C,CargaDatosEq!$C102,CargaDatosJug!$E:$E,CargaDatosEq!$E102,CargaDatosJug!$F:$F,CargaDatosEq!$F102,CargaDatosJug!$G:$G,CargaDatosEq!$G102)</f>
        <v>0</v>
      </c>
      <c r="J102" s="6">
        <f>SUMIFS(CargaDatosJug!M:M,CargaDatosJug!$A:$A,CargaDatosEq!$A102,CargaDatosJug!$B:$B,CargaDatosEq!$B102,CargaDatosJug!$C:$C,CargaDatosEq!$C102,CargaDatosJug!$E:$E,CargaDatosEq!$E102,CargaDatosJug!$F:$F,CargaDatosEq!$F102,CargaDatosJug!$G:$G,CargaDatosEq!$G102)</f>
        <v>0</v>
      </c>
      <c r="K102" s="6">
        <f>SUMIFS(CargaDatosJug!N:N,CargaDatosJug!$A:$A,CargaDatosEq!$A102,CargaDatosJug!$B:$B,CargaDatosEq!$B102,CargaDatosJug!$C:$C,CargaDatosEq!$C102,CargaDatosJug!$E:$E,CargaDatosEq!$E102,CargaDatosJug!$F:$F,CargaDatosEq!$F102,CargaDatosJug!$G:$G,CargaDatosEq!$G102)</f>
        <v>0</v>
      </c>
      <c r="L102" s="7" t="str">
        <f t="shared" ref="L102:L103" si="627">IFERROR(J102/K102,"")</f>
        <v/>
      </c>
      <c r="M102" s="6">
        <f>SUMIFS(CargaDatosJug!P:P,CargaDatosJug!$A:$A,CargaDatosEq!$A102,CargaDatosJug!$B:$B,CargaDatosEq!$B102,CargaDatosJug!$C:$C,CargaDatosEq!$C102,CargaDatosJug!$E:$E,CargaDatosEq!$E102,CargaDatosJug!$F:$F,CargaDatosEq!$F102,CargaDatosJug!$G:$G,CargaDatosEq!$G102)</f>
        <v>0</v>
      </c>
      <c r="N102" s="6">
        <f>SUMIFS(CargaDatosJug!Q:Q,CargaDatosJug!$A:$A,CargaDatosEq!$A102,CargaDatosJug!$B:$B,CargaDatosEq!$B102,CargaDatosJug!$C:$C,CargaDatosEq!$C102,CargaDatosJug!$E:$E,CargaDatosEq!$E102,CargaDatosJug!$F:$F,CargaDatosEq!$F102,CargaDatosJug!$G:$G,CargaDatosEq!$G102)</f>
        <v>0</v>
      </c>
      <c r="O102" s="7" t="str">
        <f t="shared" ref="O102:O103" si="628">IFERROR(M102/N102,"")</f>
        <v/>
      </c>
      <c r="P102" s="6">
        <f>SUMIFS(CargaDatosJug!S:S,CargaDatosJug!$A:$A,CargaDatosEq!$A102,CargaDatosJug!$B:$B,CargaDatosEq!$B102,CargaDatosJug!$C:$C,CargaDatosEq!$C102,CargaDatosJug!$E:$E,CargaDatosEq!$E102,CargaDatosJug!$F:$F,CargaDatosEq!$F102,CargaDatosJug!$G:$G,CargaDatosEq!$G102)</f>
        <v>0</v>
      </c>
      <c r="Q102" s="6">
        <f>SUMIFS(CargaDatosJug!T:T,CargaDatosJug!$A:$A,CargaDatosEq!$A102,CargaDatosJug!$B:$B,CargaDatosEq!$B102,CargaDatosJug!$C:$C,CargaDatosEq!$C102,CargaDatosJug!$E:$E,CargaDatosEq!$E102,CargaDatosJug!$F:$F,CargaDatosEq!$F102,CargaDatosJug!$G:$G,CargaDatosEq!$G102)</f>
        <v>0</v>
      </c>
      <c r="R102" s="7" t="str">
        <f t="shared" ref="R102:R103" si="629">IFERROR(P102/Q102,"")</f>
        <v/>
      </c>
      <c r="S102" s="6">
        <f>SUMIFS(CargaDatosJug!V:V,CargaDatosJug!$A:$A,CargaDatosEq!$A102,CargaDatosJug!$B:$B,CargaDatosEq!$B102,CargaDatosJug!$C:$C,CargaDatosEq!$C102,CargaDatosJug!$E:$E,CargaDatosEq!$E102,CargaDatosJug!$F:$F,CargaDatosEq!$F102,CargaDatosJug!$G:$G,CargaDatosEq!$G102)</f>
        <v>0</v>
      </c>
      <c r="T102" s="6">
        <f>SUMIFS(CargaDatosJug!W:W,CargaDatosJug!$A:$A,CargaDatosEq!$A102,CargaDatosJug!$B:$B,CargaDatosEq!$B102,CargaDatosJug!$C:$C,CargaDatosEq!$C102,CargaDatosJug!$E:$E,CargaDatosEq!$E102,CargaDatosJug!$F:$F,CargaDatosEq!$F102,CargaDatosJug!$G:$G,CargaDatosEq!$G102)</f>
        <v>0</v>
      </c>
      <c r="U102" s="6">
        <f t="shared" ref="U102:U103" si="630">SUM(S102:T102)</f>
        <v>0</v>
      </c>
      <c r="V102" s="6">
        <f>SUMIFS(CargaDatosJug!Y:Y,CargaDatosJug!$A:$A,CargaDatosEq!$A102,CargaDatosJug!$B:$B,CargaDatosEq!$B102,CargaDatosJug!$C:$C,CargaDatosEq!$C102,CargaDatosJug!$E:$E,CargaDatosEq!$E102,CargaDatosJug!$F:$F,CargaDatosEq!$F102,CargaDatosJug!$G:$G,CargaDatosEq!$G102)</f>
        <v>0</v>
      </c>
      <c r="W102" s="6">
        <f>SUMIFS(CargaDatosJug!Z:Z,CargaDatosJug!$A:$A,CargaDatosEq!$A102,CargaDatosJug!$B:$B,CargaDatosEq!$B102,CargaDatosJug!$C:$C,CargaDatosEq!$C102,CargaDatosJug!$E:$E,CargaDatosEq!$E102,CargaDatosJug!$F:$F,CargaDatosEq!$F102,CargaDatosJug!$G:$G,CargaDatosEq!$G102)</f>
        <v>0</v>
      </c>
      <c r="X102" s="6">
        <f>SUMIFS(CargaDatosJug!AA:AA,CargaDatosJug!$A:$A,CargaDatosEq!$A102,CargaDatosJug!$B:$B,CargaDatosEq!$B102,CargaDatosJug!$C:$C,CargaDatosEq!$C102,CargaDatosJug!$E:$E,CargaDatosEq!$E102,CargaDatosJug!$F:$F,CargaDatosEq!$F102,CargaDatosJug!$G:$G,CargaDatosEq!$G102)</f>
        <v>0</v>
      </c>
      <c r="Y102" s="6">
        <f>SUMIFS(CargaDatosJug!AB:AB,CargaDatosJug!$A:$A,CargaDatosEq!$A102,CargaDatosJug!$B:$B,CargaDatosEq!$B102,CargaDatosJug!$C:$C,CargaDatosEq!$C102,CargaDatosJug!$E:$E,CargaDatosEq!$E102,CargaDatosJug!$F:$F,CargaDatosEq!$F102,CargaDatosJug!$G:$G,CargaDatosEq!$G102)</f>
        <v>0</v>
      </c>
      <c r="Z102" s="6">
        <f>SUMIFS(CargaDatosJug!AC:AC,CargaDatosJug!$A:$A,CargaDatosEq!$A102,CargaDatosJug!$B:$B,CargaDatosEq!$B102,CargaDatosJug!$C:$C,CargaDatosEq!$C102,CargaDatosJug!$E:$E,CargaDatosEq!$E102,CargaDatosJug!$F:$F,CargaDatosEq!$F102,CargaDatosJug!$G:$G,CargaDatosEq!$G102)</f>
        <v>0</v>
      </c>
      <c r="AA102" s="6">
        <f>SUMIFS(CargaDatosJug!AD:AD,CargaDatosJug!$A:$A,CargaDatosEq!$A102,CargaDatosJug!$B:$B,CargaDatosEq!$B102,CargaDatosJug!$C:$C,CargaDatosEq!$C102,CargaDatosJug!$E:$E,CargaDatosEq!$E102,CargaDatosJug!$F:$F,CargaDatosEq!$F102,CargaDatosJug!$G:$G,CargaDatosEq!$G102)</f>
        <v>0</v>
      </c>
      <c r="AB102" s="6">
        <f>SUMIFS(CargaDatosJug!AE:AE,CargaDatosJug!$A:$A,CargaDatosEq!$A102,CargaDatosJug!$B:$B,CargaDatosEq!$B102,CargaDatosJug!$C:$C,CargaDatosEq!$C102,CargaDatosJug!$E:$E,CargaDatosEq!$E102,CargaDatosJug!$F:$F,CargaDatosEq!$F102,CargaDatosJug!$G:$G,CargaDatosEq!$G102)</f>
        <v>0</v>
      </c>
      <c r="AC102" s="6">
        <f>SUMIFS(CargaDatosJug!AF:AF,CargaDatosJug!$A:$A,CargaDatosEq!$A102,CargaDatosJug!$B:$B,CargaDatosEq!$B102,CargaDatosJug!$C:$C,CargaDatosEq!$C102,CargaDatosJug!$E:$E,CargaDatosEq!$E102,CargaDatosJug!$F:$F,CargaDatosEq!$F102,CargaDatosJug!$G:$G,CargaDatosEq!$G102)</f>
        <v>0</v>
      </c>
      <c r="AD102" s="58">
        <f t="shared" ref="AD102:AD103" si="631">IFERROR(K102+N102+Q102*0.44-T102+X102,"")</f>
        <v>0</v>
      </c>
      <c r="AE102" s="59" t="str">
        <f t="shared" ref="AE102:AE103" si="632">IFERROR(I102/AD102,"")</f>
        <v/>
      </c>
      <c r="AF102" s="59" t="str">
        <f t="shared" ref="AF102" si="633">IFERROR(I103/AD102,"")</f>
        <v/>
      </c>
      <c r="AG102" s="59" t="str">
        <f t="shared" ref="AG102:AG103" si="634">IFERROR(AE102-AF102,"")</f>
        <v/>
      </c>
      <c r="AH102" s="7" t="str">
        <f t="shared" ref="AH102" si="635">IFERROR(S102/(S102+T103),"")</f>
        <v/>
      </c>
      <c r="AI102" s="7" t="str">
        <f t="shared" ref="AI102" si="636">IFERROR(T102/(T102+S103),"")</f>
        <v/>
      </c>
      <c r="AJ102" s="7" t="str">
        <f t="shared" ref="AJ102" si="637">IFERROR(U102/(U102+U103),"")</f>
        <v/>
      </c>
      <c r="AK102" s="7" t="str">
        <f t="shared" ref="AK102:AK103" si="638">IFERROR(V102/AD102,"")</f>
        <v/>
      </c>
      <c r="AL102" s="7" t="str">
        <f t="shared" ref="AL102:AL103" si="639">IFERROR(X102/AD102,"")</f>
        <v/>
      </c>
      <c r="AM102" s="7" t="str">
        <f t="shared" ref="AM102:AM103" si="640">IFERROR(W102/AD102,"")</f>
        <v/>
      </c>
      <c r="AN102" s="7" t="str">
        <f t="shared" ref="AN102:AN103" si="641">IFERROR(Y102/AD102,"")</f>
        <v/>
      </c>
      <c r="AO102" s="7" t="str">
        <f t="shared" ref="AO102:AO103" si="642">IFERROR(N102/(N102+K102),"")</f>
        <v/>
      </c>
      <c r="AP102" s="7" t="str">
        <f t="shared" ref="AP102:AP103" si="643">IFERROR((J102+1.5*M102)/(K102+N102),"")</f>
        <v/>
      </c>
      <c r="AQ102" s="7" t="str">
        <f t="shared" ref="AQ102:AQ103" si="644">IFERROR(I102/(2*(K102+N102+Q102*0.44)),"")</f>
        <v/>
      </c>
      <c r="AR102" s="7" t="str">
        <f t="shared" ref="AR102:AR103" si="645">IFERROR(P102/(K102+N102),"")</f>
        <v/>
      </c>
    </row>
    <row r="103" spans="1:44" x14ac:dyDescent="0.2">
      <c r="A103" s="8">
        <f t="shared" ref="A103:C103" si="646">+A102</f>
        <v>0</v>
      </c>
      <c r="B103" s="9">
        <f t="shared" si="646"/>
        <v>0</v>
      </c>
      <c r="C103" s="6">
        <f t="shared" si="646"/>
        <v>0</v>
      </c>
      <c r="D103" s="6" t="str">
        <f>IF(D102="Local","Visitante","Local")</f>
        <v>Local</v>
      </c>
      <c r="E103" s="6">
        <f t="shared" ref="E103" si="647">+E102</f>
        <v>0</v>
      </c>
      <c r="F103" s="6">
        <f t="shared" ref="F103" si="648">+G102</f>
        <v>0</v>
      </c>
      <c r="G103" s="6">
        <f t="shared" ref="G103" si="649">+F102</f>
        <v>0</v>
      </c>
      <c r="H103" s="4"/>
      <c r="I103" s="4"/>
      <c r="J103" s="4"/>
      <c r="K103" s="4"/>
      <c r="L103" s="7" t="str">
        <f t="shared" si="627"/>
        <v/>
      </c>
      <c r="M103" s="4"/>
      <c r="N103" s="4"/>
      <c r="O103" s="7" t="str">
        <f t="shared" si="628"/>
        <v/>
      </c>
      <c r="P103" s="4"/>
      <c r="Q103" s="4"/>
      <c r="R103" s="7" t="str">
        <f t="shared" si="629"/>
        <v/>
      </c>
      <c r="S103" s="4"/>
      <c r="T103" s="4"/>
      <c r="U103" s="6">
        <f t="shared" si="630"/>
        <v>0</v>
      </c>
      <c r="V103" s="4"/>
      <c r="W103" s="4"/>
      <c r="X103" s="4"/>
      <c r="Y103" s="4"/>
      <c r="Z103" s="4"/>
      <c r="AA103" s="4"/>
      <c r="AB103" s="4"/>
      <c r="AC103" s="4"/>
      <c r="AD103" s="58">
        <f t="shared" si="631"/>
        <v>0</v>
      </c>
      <c r="AE103" s="59" t="str">
        <f t="shared" si="632"/>
        <v/>
      </c>
      <c r="AF103" s="59" t="str">
        <f t="shared" ref="AF103" si="650">IFERROR(I102/AD103,"")</f>
        <v/>
      </c>
      <c r="AG103" s="59" t="str">
        <f t="shared" si="634"/>
        <v/>
      </c>
      <c r="AH103" s="7" t="str">
        <f t="shared" ref="AH103" si="651">IFERROR(S103/(S103+T102),"")</f>
        <v/>
      </c>
      <c r="AI103" s="7" t="str">
        <f t="shared" ref="AI103" si="652">IFERROR(T103/(T103+S102),"")</f>
        <v/>
      </c>
      <c r="AJ103" s="7" t="str">
        <f t="shared" ref="AJ103" si="653">IFERROR(U103/(U103+U102),"")</f>
        <v/>
      </c>
      <c r="AK103" s="7" t="str">
        <f t="shared" si="638"/>
        <v/>
      </c>
      <c r="AL103" s="7" t="str">
        <f t="shared" si="639"/>
        <v/>
      </c>
      <c r="AM103" s="7" t="str">
        <f t="shared" si="640"/>
        <v/>
      </c>
      <c r="AN103" s="7" t="str">
        <f t="shared" si="641"/>
        <v/>
      </c>
      <c r="AO103" s="7" t="str">
        <f t="shared" si="642"/>
        <v/>
      </c>
      <c r="AP103" s="7" t="str">
        <f t="shared" si="643"/>
        <v/>
      </c>
      <c r="AQ103" s="7" t="str">
        <f t="shared" si="644"/>
        <v/>
      </c>
      <c r="AR103" s="7" t="str">
        <f t="shared" si="645"/>
        <v/>
      </c>
    </row>
  </sheetData>
  <autoFilter ref="A3:AC33" xr:uid="{A2E19D3D-A881-474C-AFA8-3758BB2B77F6}"/>
  <dataValidations count="4">
    <dataValidation type="list" allowBlank="1" showInputMessage="1" showErrorMessage="1" sqref="D4:D103" xr:uid="{2B1D212B-5C0C-4457-91BD-2FB56FA3828D}">
      <formula1>"Local,Visitante"</formula1>
    </dataValidation>
    <dataValidation type="list" allowBlank="1" showInputMessage="1" showErrorMessage="1" sqref="F102:G102 F100:G100 F98:G98 F96:G96 F94:G94 F92:G92 F90:G90 F88:G88 F86:G86 F84:G84 F82:G82 F80:G80 F78:G78 F76:G76 F74:G74 F72:G72 G70 F70 F68:G68 F66:G66 F64:G64 F62:G62 F60:G60 F58:G58 F56:G56 F54:G54 F52:G52 F50:G50 F48:G48 F46:G46 F44:G44 F42:G42 F40:G40 F38:G38 F36:G36 F34:G34 F32:G32 F30:G30 F28:G28 F26:G26 F24:G24 F22:G22 F20:G20 F18:G18 F16:G16 F14:G14 F12:G12 F10:G10 F8:G8 F6:G6 F4:G4" xr:uid="{6A8B4F6C-D02F-F147-BDA2-AE3B92E52376}">
      <formula1>TbEquipos</formula1>
    </dataValidation>
    <dataValidation type="list" allowBlank="1" showInputMessage="1" showErrorMessage="1" sqref="C4 C6 C8 C10 C12 C14 C16 C18 C20 C22 C24 C26 C28 C30 C32 C34 C36 C38 C40 C42 C44 C46 C48 C50 C52 C54 C56 C58 C60 C62 C64 C66 C68 C70 C72 C74 C76 C78 C80 C82 C84 C86 C88 C90 C92 C94 C96 C98 C100 C102" xr:uid="{BEB02FA4-0F37-064B-AB38-9931E02EA475}">
      <formula1>TbEstadios</formula1>
    </dataValidation>
    <dataValidation type="list" allowBlank="1" showInputMessage="1" showErrorMessage="1" sqref="E4 E6 E8 E10 E12 E14 E16 E18 E20 E22 E24 E26 E28 E30 E32 E34 E36 E38 E40 E42 E44 E46 E48 E50 E52 E54 E56 E58 E60 E62 E64 E66 E68 E70 E72 E74 E76 E78 E80 E82 E84 E86 E88 E90 E92 E94 E96 E98 E100 E102" xr:uid="{D04961FC-3939-9447-8049-78A5A8116C53}">
      <formula1>TbJornadas</formula1>
    </dataValidation>
  </dataValidations>
  <printOptions horizontalCentered="1" verticalCentered="1"/>
  <pageMargins left="0.19685039370078741" right="0.19685039370078741" top="0.19685039370078741" bottom="0.19685039370078741" header="0" footer="0"/>
  <pageSetup paperSize="9" orientation="landscape" horizontalDpi="4294967295" verticalDpi="4294967295" r:id="rId1"/>
  <colBreaks count="1" manualBreakCount="1">
    <brk id="12" max="1048575" man="1"/>
  </colBreaks>
  <ignoredErrors>
    <ignoredError sqref="D33 D5 AF5:AF31 AF4 AH4:AQ4 AH5:AQ31 D31 D29 D27 D25 D23 D21 D19 D17 D15 D13 D11 D9 D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C450A-656B-46BD-9F0B-EC8974D83D69}">
  <sheetPr>
    <pageSetUpPr fitToPage="1"/>
  </sheetPr>
  <dimension ref="B1:Z25"/>
  <sheetViews>
    <sheetView showGridLines="0" workbookViewId="0">
      <selection activeCell="D3" sqref="D3"/>
    </sheetView>
  </sheetViews>
  <sheetFormatPr baseColWidth="10" defaultColWidth="11.5" defaultRowHeight="15" x14ac:dyDescent="0.2"/>
  <cols>
    <col min="1" max="1" width="1.6640625" style="1" customWidth="1"/>
    <col min="2" max="2" width="3" style="1" bestFit="1" customWidth="1"/>
    <col min="3" max="3" width="26.83203125" style="1" bestFit="1" customWidth="1"/>
    <col min="4" max="8" width="4.6640625" style="1" customWidth="1"/>
    <col min="9" max="9" width="7.6640625" style="1" customWidth="1"/>
    <col min="10" max="11" width="4.6640625" style="1" customWidth="1"/>
    <col min="12" max="12" width="7.6640625" style="1" customWidth="1"/>
    <col min="13" max="14" width="4.6640625" style="1" customWidth="1"/>
    <col min="15" max="15" width="7.6640625" style="1" customWidth="1"/>
    <col min="16" max="26" width="4.6640625" style="1" customWidth="1"/>
    <col min="27" max="16384" width="11.5" style="1"/>
  </cols>
  <sheetData>
    <row r="1" spans="2:26" ht="24" x14ac:dyDescent="0.2">
      <c r="B1" s="26" t="str">
        <f>"Estadísticas entre "&amp;J3&amp;" vs "&amp;P3&amp;" por el "&amp;Tablas!E2</f>
        <v>Estadísticas entre Club Sportivo vs  por el Torneo</v>
      </c>
      <c r="C1" s="26"/>
      <c r="D1" s="26"/>
      <c r="E1" s="26"/>
      <c r="F1" s="26"/>
      <c r="G1" s="26"/>
      <c r="H1" s="26"/>
      <c r="I1" s="26"/>
      <c r="J1" s="26"/>
      <c r="K1" s="26"/>
      <c r="L1" s="26"/>
      <c r="M1" s="26"/>
      <c r="N1" s="26"/>
      <c r="O1" s="26"/>
      <c r="P1" s="26"/>
      <c r="Q1" s="26"/>
      <c r="R1" s="26"/>
      <c r="S1" s="26"/>
      <c r="T1" s="26"/>
      <c r="U1" s="26"/>
      <c r="V1" s="26"/>
      <c r="W1" s="26"/>
      <c r="X1" s="26"/>
      <c r="Y1" s="26"/>
      <c r="Z1" s="26"/>
    </row>
    <row r="3" spans="2:26" ht="30" customHeight="1" x14ac:dyDescent="0.2">
      <c r="C3" s="5" t="s">
        <v>26</v>
      </c>
      <c r="D3" s="11">
        <v>2</v>
      </c>
      <c r="E3" s="10"/>
      <c r="F3" s="10"/>
      <c r="H3" s="12" t="s">
        <v>28</v>
      </c>
      <c r="I3" s="12"/>
      <c r="J3" s="13" t="str">
        <f>Tablas!E4</f>
        <v>Club Sportivo</v>
      </c>
      <c r="K3" s="13"/>
      <c r="L3" s="13"/>
      <c r="N3" s="12" t="s">
        <v>27</v>
      </c>
      <c r="O3" s="12"/>
      <c r="P3" s="18" t="str">
        <f>IFERROR(INDEX(CargaDatosEq!$A$3:$AC$33,MATCH(PartidoUnico!$D$3,CargaDatosEq!$E$3:$E$33,0),MATCH(PartidoUnico!$N$3,CargaDatosEq!$A$3:$AC$3,0)),"")</f>
        <v/>
      </c>
      <c r="Q3" s="22"/>
      <c r="R3" s="20"/>
    </row>
    <row r="5" spans="2:26" ht="30" customHeight="1" x14ac:dyDescent="0.2">
      <c r="C5" s="5" t="s">
        <v>25</v>
      </c>
      <c r="D5" s="17" t="str">
        <f>IFERROR(INDEX(CargaDatosEq!$A$3:$AC$33,MATCH(PartidoUnico!$D$3,CargaDatosEq!$E$3:$E$33,0),MATCH(PartidoUnico!$C$5,CargaDatosEq!$A$3:$AC$3,0)),"")</f>
        <v/>
      </c>
      <c r="E5" s="21"/>
      <c r="F5" s="19"/>
      <c r="H5" s="12" t="s">
        <v>30</v>
      </c>
      <c r="I5" s="12"/>
      <c r="J5" s="18" t="str">
        <f>IFERROR(INDEX(CargaDatosEq!$A$3:$AC$33,MATCH(PartidoUnico!$D$3,CargaDatosEq!$E$3:$E$33,0),MATCH(PartidoUnico!$H$5,CargaDatosEq!$A$3:$AC$3,0)),"")</f>
        <v/>
      </c>
      <c r="K5" s="22"/>
      <c r="L5" s="20"/>
      <c r="N5" s="12" t="s">
        <v>34</v>
      </c>
      <c r="O5" s="12"/>
      <c r="P5" s="18" t="str">
        <f>IFERROR(INDEX(CargaDatosEq!$A$3:$AC$33,MATCH(PartidoUnico!$D$3,CargaDatosEq!$E$3:$E$33,0),MATCH(PartidoUnico!$N$5,CargaDatosEq!$A$3:$AC$3,0)),"")</f>
        <v/>
      </c>
      <c r="Q5" s="22"/>
      <c r="R5" s="20"/>
    </row>
    <row r="7" spans="2:26" ht="48" x14ac:dyDescent="0.2">
      <c r="B7" s="5" t="s">
        <v>1</v>
      </c>
      <c r="C7" s="5" t="s">
        <v>31</v>
      </c>
      <c r="D7" s="5" t="s">
        <v>2</v>
      </c>
      <c r="E7" s="5" t="s">
        <v>3</v>
      </c>
      <c r="F7" s="5" t="s">
        <v>4</v>
      </c>
      <c r="G7" s="5" t="s">
        <v>5</v>
      </c>
      <c r="H7" s="5" t="s">
        <v>6</v>
      </c>
      <c r="I7" s="5" t="s">
        <v>11</v>
      </c>
      <c r="J7" s="5" t="s">
        <v>7</v>
      </c>
      <c r="K7" s="5" t="s">
        <v>8</v>
      </c>
      <c r="L7" s="5" t="s">
        <v>12</v>
      </c>
      <c r="M7" s="5" t="s">
        <v>9</v>
      </c>
      <c r="N7" s="5" t="s">
        <v>10</v>
      </c>
      <c r="O7" s="5" t="s">
        <v>13</v>
      </c>
      <c r="P7" s="5" t="s">
        <v>14</v>
      </c>
      <c r="Q7" s="5" t="s">
        <v>15</v>
      </c>
      <c r="R7" s="5" t="s">
        <v>16</v>
      </c>
      <c r="S7" s="5" t="s">
        <v>17</v>
      </c>
      <c r="T7" s="5" t="s">
        <v>18</v>
      </c>
      <c r="U7" s="5" t="s">
        <v>19</v>
      </c>
      <c r="V7" s="5" t="s">
        <v>20</v>
      </c>
      <c r="W7" s="5" t="s">
        <v>21</v>
      </c>
      <c r="X7" s="5" t="s">
        <v>22</v>
      </c>
      <c r="Y7" s="5" t="s">
        <v>23</v>
      </c>
      <c r="Z7" s="5" t="s">
        <v>24</v>
      </c>
    </row>
    <row r="8" spans="2:26" ht="25" customHeight="1" x14ac:dyDescent="0.2">
      <c r="B8" s="16">
        <f>Tablas!D8</f>
        <v>1</v>
      </c>
      <c r="C8" s="16" t="str">
        <f>Tablas!E8</f>
        <v>Pedro</v>
      </c>
      <c r="D8" s="4">
        <f>SUMIFS(CargaDatosJug!J:J,CargaDatosJug!$H:$H,PartidoUnico!$C8,CargaDatosJug!$E:$E,PartidoUnico!$D$3,CargaDatosJug!$F:$F,PartidoUnico!$J$3,CargaDatosJug!$G:$G,PartidoUnico!$P$3,CargaDatosJug!$A:$A,PartidoUnico!$D$5)</f>
        <v>0</v>
      </c>
      <c r="E8" s="4">
        <f>SUMIFS(CargaDatosJug!K:K,CargaDatosJug!$H:$H,PartidoUnico!$C8,CargaDatosJug!$E:$E,PartidoUnico!$D$3,CargaDatosJug!$F:$F,PartidoUnico!$J$3,CargaDatosJug!$G:$G,PartidoUnico!$P$3,CargaDatosJug!$A:$A,PartidoUnico!$D$5)</f>
        <v>0</v>
      </c>
      <c r="F8" s="4">
        <f>SUMIFS(CargaDatosJug!L:L,CargaDatosJug!$H:$H,PartidoUnico!$C8,CargaDatosJug!$E:$E,PartidoUnico!$D$3,CargaDatosJug!$F:$F,PartidoUnico!$J$3,CargaDatosJug!$G:$G,PartidoUnico!$P$3,CargaDatosJug!$A:$A,PartidoUnico!$D$5)</f>
        <v>0</v>
      </c>
      <c r="G8" s="4">
        <f>SUMIFS(CargaDatosJug!M:M,CargaDatosJug!$H:$H,PartidoUnico!$C8,CargaDatosJug!$E:$E,PartidoUnico!$D$3,CargaDatosJug!$F:$F,PartidoUnico!$J$3,CargaDatosJug!$G:$G,PartidoUnico!$P$3,CargaDatosJug!$A:$A,PartidoUnico!$D$5)</f>
        <v>0</v>
      </c>
      <c r="H8" s="4">
        <f>SUMIFS(CargaDatosJug!N:N,CargaDatosJug!$H:$H,PartidoUnico!$C8,CargaDatosJug!$E:$E,PartidoUnico!$D$3,CargaDatosJug!$F:$F,PartidoUnico!$J$3,CargaDatosJug!$G:$G,PartidoUnico!$P$3,CargaDatosJug!$A:$A,PartidoUnico!$D$5)</f>
        <v>0</v>
      </c>
      <c r="I8" s="24" t="str">
        <f>IFERROR(G8/H8,"")</f>
        <v/>
      </c>
      <c r="J8" s="4">
        <f>SUMIFS(CargaDatosJug!P:P,CargaDatosJug!$H:$H,PartidoUnico!$C8,CargaDatosJug!$E:$E,PartidoUnico!$D$3,CargaDatosJug!$F:$F,PartidoUnico!$J$3,CargaDatosJug!$G:$G,PartidoUnico!$P$3,CargaDatosJug!$A:$A,PartidoUnico!$D$5)</f>
        <v>0</v>
      </c>
      <c r="K8" s="4">
        <f>SUMIFS(CargaDatosJug!Q:Q,CargaDatosJug!$H:$H,PartidoUnico!$C8,CargaDatosJug!$E:$E,PartidoUnico!$D$3,CargaDatosJug!$F:$F,PartidoUnico!$J$3,CargaDatosJug!$G:$G,PartidoUnico!$P$3,CargaDatosJug!$A:$A,PartidoUnico!$D$5)</f>
        <v>0</v>
      </c>
      <c r="L8" s="24" t="str">
        <f>IFERROR(J8/K8,"")</f>
        <v/>
      </c>
      <c r="M8" s="4">
        <f>SUMIFS(CargaDatosJug!S:S,CargaDatosJug!$H:$H,PartidoUnico!$C8,CargaDatosJug!$E:$E,PartidoUnico!$D$3,CargaDatosJug!$F:$F,PartidoUnico!$J$3,CargaDatosJug!$G:$G,PartidoUnico!$P$3,CargaDatosJug!$A:$A,PartidoUnico!$D$5)</f>
        <v>0</v>
      </c>
      <c r="N8" s="4">
        <f>SUMIFS(CargaDatosJug!T:T,CargaDatosJug!$H:$H,PartidoUnico!$C8,CargaDatosJug!$E:$E,PartidoUnico!$D$3,CargaDatosJug!$F:$F,PartidoUnico!$J$3,CargaDatosJug!$G:$G,PartidoUnico!$P$3,CargaDatosJug!$A:$A,PartidoUnico!$D$5)</f>
        <v>0</v>
      </c>
      <c r="O8" s="24" t="str">
        <f>IFERROR(M8/N8,"")</f>
        <v/>
      </c>
      <c r="P8" s="4">
        <f>SUMIFS(CargaDatosJug!V:V,CargaDatosJug!$H:$H,PartidoUnico!$C8,CargaDatosJug!$E:$E,PartidoUnico!$D$3,CargaDatosJug!$F:$F,PartidoUnico!$J$3,CargaDatosJug!$G:$G,PartidoUnico!$P$3,CargaDatosJug!$A:$A,PartidoUnico!$D$5)</f>
        <v>0</v>
      </c>
      <c r="Q8" s="4">
        <f>SUMIFS(CargaDatosJug!W:W,CargaDatosJug!$H:$H,PartidoUnico!$C8,CargaDatosJug!$E:$E,PartidoUnico!$D$3,CargaDatosJug!$F:$F,PartidoUnico!$J$3,CargaDatosJug!$G:$G,PartidoUnico!$P$3,CargaDatosJug!$A:$A,PartidoUnico!$D$5)</f>
        <v>0</v>
      </c>
      <c r="R8" s="16">
        <f>SUMIFS(CargaDatosJug!X:X,CargaDatosJug!$H:$H,PartidoUnico!$C8,CargaDatosJug!$E:$E,PartidoUnico!$D$3,CargaDatosJug!$F:$F,PartidoUnico!$J$3,CargaDatosJug!$G:$G,PartidoUnico!$P$3,CargaDatosJug!$A:$A,PartidoUnico!$D$5)</f>
        <v>0</v>
      </c>
      <c r="S8" s="4">
        <f>SUMIFS(CargaDatosJug!Y:Y,CargaDatosJug!$H:$H,PartidoUnico!$C8,CargaDatosJug!$E:$E,PartidoUnico!$D$3,CargaDatosJug!$F:$F,PartidoUnico!$J$3,CargaDatosJug!$G:$G,PartidoUnico!$P$3,CargaDatosJug!$A:$A,PartidoUnico!$D$5)</f>
        <v>0</v>
      </c>
      <c r="T8" s="4">
        <f>SUMIFS(CargaDatosJug!Z:Z,CargaDatosJug!$H:$H,PartidoUnico!$C8,CargaDatosJug!$E:$E,PartidoUnico!$D$3,CargaDatosJug!$F:$F,PartidoUnico!$J$3,CargaDatosJug!$G:$G,PartidoUnico!$P$3,CargaDatosJug!$A:$A,PartidoUnico!$D$5)</f>
        <v>0</v>
      </c>
      <c r="U8" s="4">
        <f>SUMIFS(CargaDatosJug!AA:AA,CargaDatosJug!$H:$H,PartidoUnico!$C8,CargaDatosJug!$E:$E,PartidoUnico!$D$3,CargaDatosJug!$F:$F,PartidoUnico!$J$3,CargaDatosJug!$G:$G,PartidoUnico!$P$3,CargaDatosJug!$A:$A,PartidoUnico!$D$5)</f>
        <v>0</v>
      </c>
      <c r="V8" s="4">
        <f>SUMIFS(CargaDatosJug!AB:AB,CargaDatosJug!$H:$H,PartidoUnico!$C8,CargaDatosJug!$E:$E,PartidoUnico!$D$3,CargaDatosJug!$F:$F,PartidoUnico!$J$3,CargaDatosJug!$G:$G,PartidoUnico!$P$3,CargaDatosJug!$A:$A,PartidoUnico!$D$5)</f>
        <v>0</v>
      </c>
      <c r="W8" s="4">
        <f>SUMIFS(CargaDatosJug!AC:AC,CargaDatosJug!$H:$H,PartidoUnico!$C8,CargaDatosJug!$E:$E,PartidoUnico!$D$3,CargaDatosJug!$F:$F,PartidoUnico!$J$3,CargaDatosJug!$G:$G,PartidoUnico!$P$3,CargaDatosJug!$A:$A,PartidoUnico!$D$5)</f>
        <v>0</v>
      </c>
      <c r="X8" s="4">
        <f>SUMIFS(CargaDatosJug!AD:AD,CargaDatosJug!$H:$H,PartidoUnico!$C8,CargaDatosJug!$E:$E,PartidoUnico!$D$3,CargaDatosJug!$F:$F,PartidoUnico!$J$3,CargaDatosJug!$G:$G,PartidoUnico!$P$3,CargaDatosJug!$A:$A,PartidoUnico!$D$5)</f>
        <v>0</v>
      </c>
      <c r="Y8" s="4">
        <f>SUMIFS(CargaDatosJug!AE:AE,CargaDatosJug!$H:$H,PartidoUnico!$C8,CargaDatosJug!$E:$E,PartidoUnico!$D$3,CargaDatosJug!$F:$F,PartidoUnico!$J$3,CargaDatosJug!$G:$G,PartidoUnico!$P$3,CargaDatosJug!$A:$A,PartidoUnico!$D$5)</f>
        <v>0</v>
      </c>
      <c r="Z8" s="16">
        <f>SUMIFS(CargaDatosJug!AF:AF,CargaDatosJug!$H:$H,PartidoUnico!$C8,CargaDatosJug!$E:$E,PartidoUnico!$D$3,CargaDatosJug!$F:$F,PartidoUnico!$J$3,CargaDatosJug!$G:$G,PartidoUnico!$P$3,CargaDatosJug!$A:$A,PartidoUnico!$D$5)</f>
        <v>0</v>
      </c>
    </row>
    <row r="9" spans="2:26" ht="25" customHeight="1" x14ac:dyDescent="0.2">
      <c r="B9" s="15">
        <f>Tablas!D9</f>
        <v>3</v>
      </c>
      <c r="C9" s="15" t="str">
        <f>Tablas!E9</f>
        <v>Leonardo</v>
      </c>
      <c r="D9" s="14">
        <f>SUMIFS(CargaDatosJug!J:J,CargaDatosJug!$H:$H,PartidoUnico!$C9,CargaDatosJug!$E:$E,PartidoUnico!$D$3,CargaDatosJug!$F:$F,PartidoUnico!$J$3,CargaDatosJug!$G:$G,PartidoUnico!$P$3,CargaDatosJug!$A:$A,PartidoUnico!$D$5)</f>
        <v>0</v>
      </c>
      <c r="E9" s="14">
        <f>SUMIFS(CargaDatosJug!K:K,CargaDatosJug!$H:$H,PartidoUnico!$C9,CargaDatosJug!$E:$E,PartidoUnico!$D$3,CargaDatosJug!$F:$F,PartidoUnico!$J$3,CargaDatosJug!$G:$G,PartidoUnico!$P$3,CargaDatosJug!$A:$A,PartidoUnico!$D$5)</f>
        <v>0</v>
      </c>
      <c r="F9" s="14">
        <f>SUMIFS(CargaDatosJug!L:L,CargaDatosJug!$H:$H,PartidoUnico!$C9,CargaDatosJug!$E:$E,PartidoUnico!$D$3,CargaDatosJug!$F:$F,PartidoUnico!$J$3,CargaDatosJug!$G:$G,PartidoUnico!$P$3,CargaDatosJug!$A:$A,PartidoUnico!$D$5)</f>
        <v>0</v>
      </c>
      <c r="G9" s="14">
        <f>SUMIFS(CargaDatosJug!M:M,CargaDatosJug!$H:$H,PartidoUnico!$C9,CargaDatosJug!$E:$E,PartidoUnico!$D$3,CargaDatosJug!$F:$F,PartidoUnico!$J$3,CargaDatosJug!$G:$G,PartidoUnico!$P$3,CargaDatosJug!$A:$A,PartidoUnico!$D$5)</f>
        <v>0</v>
      </c>
      <c r="H9" s="14">
        <f>SUMIFS(CargaDatosJug!N:N,CargaDatosJug!$H:$H,PartidoUnico!$C9,CargaDatosJug!$E:$E,PartidoUnico!$D$3,CargaDatosJug!$F:$F,PartidoUnico!$J$3,CargaDatosJug!$G:$G,PartidoUnico!$P$3,CargaDatosJug!$A:$A,PartidoUnico!$D$5)</f>
        <v>0</v>
      </c>
      <c r="I9" s="23" t="str">
        <f t="shared" ref="I9:I23" si="0">IFERROR(G9/H9,"")</f>
        <v/>
      </c>
      <c r="J9" s="14">
        <f>SUMIFS(CargaDatosJug!P:P,CargaDatosJug!$H:$H,PartidoUnico!$C9,CargaDatosJug!$E:$E,PartidoUnico!$D$3,CargaDatosJug!$F:$F,PartidoUnico!$J$3,CargaDatosJug!$G:$G,PartidoUnico!$P$3,CargaDatosJug!$A:$A,PartidoUnico!$D$5)</f>
        <v>0</v>
      </c>
      <c r="K9" s="14">
        <f>SUMIFS(CargaDatosJug!Q:Q,CargaDatosJug!$H:$H,PartidoUnico!$C9,CargaDatosJug!$E:$E,PartidoUnico!$D$3,CargaDatosJug!$F:$F,PartidoUnico!$J$3,CargaDatosJug!$G:$G,PartidoUnico!$P$3,CargaDatosJug!$A:$A,PartidoUnico!$D$5)</f>
        <v>0</v>
      </c>
      <c r="L9" s="23" t="str">
        <f t="shared" ref="L9:L23" si="1">IFERROR(J9/K9,"")</f>
        <v/>
      </c>
      <c r="M9" s="14">
        <f>SUMIFS(CargaDatosJug!S:S,CargaDatosJug!$H:$H,PartidoUnico!$C9,CargaDatosJug!$E:$E,PartidoUnico!$D$3,CargaDatosJug!$F:$F,PartidoUnico!$J$3,CargaDatosJug!$G:$G,PartidoUnico!$P$3,CargaDatosJug!$A:$A,PartidoUnico!$D$5)</f>
        <v>0</v>
      </c>
      <c r="N9" s="14">
        <f>SUMIFS(CargaDatosJug!T:T,CargaDatosJug!$H:$H,PartidoUnico!$C9,CargaDatosJug!$E:$E,PartidoUnico!$D$3,CargaDatosJug!$F:$F,PartidoUnico!$J$3,CargaDatosJug!$G:$G,PartidoUnico!$P$3,CargaDatosJug!$A:$A,PartidoUnico!$D$5)</f>
        <v>0</v>
      </c>
      <c r="O9" s="23" t="str">
        <f t="shared" ref="O9:O23" si="2">IFERROR(M9/N9,"")</f>
        <v/>
      </c>
      <c r="P9" s="14">
        <f>SUMIFS(CargaDatosJug!V:V,CargaDatosJug!$H:$H,PartidoUnico!$C9,CargaDatosJug!$E:$E,PartidoUnico!$D$3,CargaDatosJug!$F:$F,PartidoUnico!$J$3,CargaDatosJug!$G:$G,PartidoUnico!$P$3,CargaDatosJug!$A:$A,PartidoUnico!$D$5)</f>
        <v>0</v>
      </c>
      <c r="Q9" s="14">
        <f>SUMIFS(CargaDatosJug!W:W,CargaDatosJug!$H:$H,PartidoUnico!$C9,CargaDatosJug!$E:$E,PartidoUnico!$D$3,CargaDatosJug!$F:$F,PartidoUnico!$J$3,CargaDatosJug!$G:$G,PartidoUnico!$P$3,CargaDatosJug!$A:$A,PartidoUnico!$D$5)</f>
        <v>0</v>
      </c>
      <c r="R9" s="25">
        <f>SUMIFS(CargaDatosJug!X:X,CargaDatosJug!$H:$H,PartidoUnico!$C9,CargaDatosJug!$E:$E,PartidoUnico!$D$3,CargaDatosJug!$F:$F,PartidoUnico!$J$3,CargaDatosJug!$G:$G,PartidoUnico!$P$3,CargaDatosJug!$A:$A,PartidoUnico!$D$5)</f>
        <v>0</v>
      </c>
      <c r="S9" s="14">
        <f>SUMIFS(CargaDatosJug!Y:Y,CargaDatosJug!$H:$H,PartidoUnico!$C9,CargaDatosJug!$E:$E,PartidoUnico!$D$3,CargaDatosJug!$F:$F,PartidoUnico!$J$3,CargaDatosJug!$G:$G,PartidoUnico!$P$3,CargaDatosJug!$A:$A,PartidoUnico!$D$5)</f>
        <v>0</v>
      </c>
      <c r="T9" s="14">
        <f>SUMIFS(CargaDatosJug!Z:Z,CargaDatosJug!$H:$H,PartidoUnico!$C9,CargaDatosJug!$E:$E,PartidoUnico!$D$3,CargaDatosJug!$F:$F,PartidoUnico!$J$3,CargaDatosJug!$G:$G,PartidoUnico!$P$3,CargaDatosJug!$A:$A,PartidoUnico!$D$5)</f>
        <v>0</v>
      </c>
      <c r="U9" s="14">
        <f>SUMIFS(CargaDatosJug!AA:AA,CargaDatosJug!$H:$H,PartidoUnico!$C9,CargaDatosJug!$E:$E,PartidoUnico!$D$3,CargaDatosJug!$F:$F,PartidoUnico!$J$3,CargaDatosJug!$G:$G,PartidoUnico!$P$3,CargaDatosJug!$A:$A,PartidoUnico!$D$5)</f>
        <v>0</v>
      </c>
      <c r="V9" s="14">
        <f>SUMIFS(CargaDatosJug!AB:AB,CargaDatosJug!$H:$H,PartidoUnico!$C9,CargaDatosJug!$E:$E,PartidoUnico!$D$3,CargaDatosJug!$F:$F,PartidoUnico!$J$3,CargaDatosJug!$G:$G,PartidoUnico!$P$3,CargaDatosJug!$A:$A,PartidoUnico!$D$5)</f>
        <v>0</v>
      </c>
      <c r="W9" s="14">
        <f>SUMIFS(CargaDatosJug!AC:AC,CargaDatosJug!$H:$H,PartidoUnico!$C9,CargaDatosJug!$E:$E,PartidoUnico!$D$3,CargaDatosJug!$F:$F,PartidoUnico!$J$3,CargaDatosJug!$G:$G,PartidoUnico!$P$3,CargaDatosJug!$A:$A,PartidoUnico!$D$5)</f>
        <v>0</v>
      </c>
      <c r="X9" s="14">
        <f>SUMIFS(CargaDatosJug!AD:AD,CargaDatosJug!$H:$H,PartidoUnico!$C9,CargaDatosJug!$E:$E,PartidoUnico!$D$3,CargaDatosJug!$F:$F,PartidoUnico!$J$3,CargaDatosJug!$G:$G,PartidoUnico!$P$3,CargaDatosJug!$A:$A,PartidoUnico!$D$5)</f>
        <v>0</v>
      </c>
      <c r="Y9" s="14">
        <f>SUMIFS(CargaDatosJug!AE:AE,CargaDatosJug!$H:$H,PartidoUnico!$C9,CargaDatosJug!$E:$E,PartidoUnico!$D$3,CargaDatosJug!$F:$F,PartidoUnico!$J$3,CargaDatosJug!$G:$G,PartidoUnico!$P$3,CargaDatosJug!$A:$A,PartidoUnico!$D$5)</f>
        <v>0</v>
      </c>
      <c r="Z9" s="25">
        <f>SUMIFS(CargaDatosJug!AF:AF,CargaDatosJug!$H:$H,PartidoUnico!$C9,CargaDatosJug!$E:$E,PartidoUnico!$D$3,CargaDatosJug!$F:$F,PartidoUnico!$J$3,CargaDatosJug!$G:$G,PartidoUnico!$P$3,CargaDatosJug!$A:$A,PartidoUnico!$D$5)</f>
        <v>0</v>
      </c>
    </row>
    <row r="10" spans="2:26" ht="25" customHeight="1" x14ac:dyDescent="0.2">
      <c r="B10" s="16">
        <f>Tablas!D10</f>
        <v>7</v>
      </c>
      <c r="C10" s="16" t="str">
        <f>Tablas!E10</f>
        <v>Fausto</v>
      </c>
      <c r="D10" s="4">
        <f>SUMIFS(CargaDatosJug!J:J,CargaDatosJug!$H:$H,PartidoUnico!$C10,CargaDatosJug!$E:$E,PartidoUnico!$D$3,CargaDatosJug!$F:$F,PartidoUnico!$J$3,CargaDatosJug!$G:$G,PartidoUnico!$P$3,CargaDatosJug!$A:$A,PartidoUnico!$D$5)</f>
        <v>0</v>
      </c>
      <c r="E10" s="4">
        <f>SUMIFS(CargaDatosJug!K:K,CargaDatosJug!$H:$H,PartidoUnico!$C10,CargaDatosJug!$E:$E,PartidoUnico!$D$3,CargaDatosJug!$F:$F,PartidoUnico!$J$3,CargaDatosJug!$G:$G,PartidoUnico!$P$3,CargaDatosJug!$A:$A,PartidoUnico!$D$5)</f>
        <v>0</v>
      </c>
      <c r="F10" s="4">
        <f>SUMIFS(CargaDatosJug!L:L,CargaDatosJug!$H:$H,PartidoUnico!$C10,CargaDatosJug!$E:$E,PartidoUnico!$D$3,CargaDatosJug!$F:$F,PartidoUnico!$J$3,CargaDatosJug!$G:$G,PartidoUnico!$P$3,CargaDatosJug!$A:$A,PartidoUnico!$D$5)</f>
        <v>0</v>
      </c>
      <c r="G10" s="4">
        <f>SUMIFS(CargaDatosJug!M:M,CargaDatosJug!$H:$H,PartidoUnico!$C10,CargaDatosJug!$E:$E,PartidoUnico!$D$3,CargaDatosJug!$F:$F,PartidoUnico!$J$3,CargaDatosJug!$G:$G,PartidoUnico!$P$3,CargaDatosJug!$A:$A,PartidoUnico!$D$5)</f>
        <v>0</v>
      </c>
      <c r="H10" s="4">
        <f>SUMIFS(CargaDatosJug!N:N,CargaDatosJug!$H:$H,PartidoUnico!$C10,CargaDatosJug!$E:$E,PartidoUnico!$D$3,CargaDatosJug!$F:$F,PartidoUnico!$J$3,CargaDatosJug!$G:$G,PartidoUnico!$P$3,CargaDatosJug!$A:$A,PartidoUnico!$D$5)</f>
        <v>0</v>
      </c>
      <c r="I10" s="24" t="str">
        <f t="shared" si="0"/>
        <v/>
      </c>
      <c r="J10" s="4">
        <f>SUMIFS(CargaDatosJug!P:P,CargaDatosJug!$H:$H,PartidoUnico!$C10,CargaDatosJug!$E:$E,PartidoUnico!$D$3,CargaDatosJug!$F:$F,PartidoUnico!$J$3,CargaDatosJug!$G:$G,PartidoUnico!$P$3,CargaDatosJug!$A:$A,PartidoUnico!$D$5)</f>
        <v>0</v>
      </c>
      <c r="K10" s="4">
        <f>SUMIFS(CargaDatosJug!Q:Q,CargaDatosJug!$H:$H,PartidoUnico!$C10,CargaDatosJug!$E:$E,PartidoUnico!$D$3,CargaDatosJug!$F:$F,PartidoUnico!$J$3,CargaDatosJug!$G:$G,PartidoUnico!$P$3,CargaDatosJug!$A:$A,PartidoUnico!$D$5)</f>
        <v>0</v>
      </c>
      <c r="L10" s="24" t="str">
        <f t="shared" si="1"/>
        <v/>
      </c>
      <c r="M10" s="4">
        <f>SUMIFS(CargaDatosJug!S:S,CargaDatosJug!$H:$H,PartidoUnico!$C10,CargaDatosJug!$E:$E,PartidoUnico!$D$3,CargaDatosJug!$F:$F,PartidoUnico!$J$3,CargaDatosJug!$G:$G,PartidoUnico!$P$3,CargaDatosJug!$A:$A,PartidoUnico!$D$5)</f>
        <v>0</v>
      </c>
      <c r="N10" s="4">
        <f>SUMIFS(CargaDatosJug!T:T,CargaDatosJug!$H:$H,PartidoUnico!$C10,CargaDatosJug!$E:$E,PartidoUnico!$D$3,CargaDatosJug!$F:$F,PartidoUnico!$J$3,CargaDatosJug!$G:$G,PartidoUnico!$P$3,CargaDatosJug!$A:$A,PartidoUnico!$D$5)</f>
        <v>0</v>
      </c>
      <c r="O10" s="24" t="str">
        <f t="shared" si="2"/>
        <v/>
      </c>
      <c r="P10" s="4">
        <f>SUMIFS(CargaDatosJug!V:V,CargaDatosJug!$H:$H,PartidoUnico!$C10,CargaDatosJug!$E:$E,PartidoUnico!$D$3,CargaDatosJug!$F:$F,PartidoUnico!$J$3,CargaDatosJug!$G:$G,PartidoUnico!$P$3,CargaDatosJug!$A:$A,PartidoUnico!$D$5)</f>
        <v>0</v>
      </c>
      <c r="Q10" s="4">
        <f>SUMIFS(CargaDatosJug!W:W,CargaDatosJug!$H:$H,PartidoUnico!$C10,CargaDatosJug!$E:$E,PartidoUnico!$D$3,CargaDatosJug!$F:$F,PartidoUnico!$J$3,CargaDatosJug!$G:$G,PartidoUnico!$P$3,CargaDatosJug!$A:$A,PartidoUnico!$D$5)</f>
        <v>0</v>
      </c>
      <c r="R10" s="16">
        <f>SUMIFS(CargaDatosJug!X:X,CargaDatosJug!$H:$H,PartidoUnico!$C10,CargaDatosJug!$E:$E,PartidoUnico!$D$3,CargaDatosJug!$F:$F,PartidoUnico!$J$3,CargaDatosJug!$G:$G,PartidoUnico!$P$3,CargaDatosJug!$A:$A,PartidoUnico!$D$5)</f>
        <v>0</v>
      </c>
      <c r="S10" s="4">
        <f>SUMIFS(CargaDatosJug!Y:Y,CargaDatosJug!$H:$H,PartidoUnico!$C10,CargaDatosJug!$E:$E,PartidoUnico!$D$3,CargaDatosJug!$F:$F,PartidoUnico!$J$3,CargaDatosJug!$G:$G,PartidoUnico!$P$3,CargaDatosJug!$A:$A,PartidoUnico!$D$5)</f>
        <v>0</v>
      </c>
      <c r="T10" s="4">
        <f>SUMIFS(CargaDatosJug!Z:Z,CargaDatosJug!$H:$H,PartidoUnico!$C10,CargaDatosJug!$E:$E,PartidoUnico!$D$3,CargaDatosJug!$F:$F,PartidoUnico!$J$3,CargaDatosJug!$G:$G,PartidoUnico!$P$3,CargaDatosJug!$A:$A,PartidoUnico!$D$5)</f>
        <v>0</v>
      </c>
      <c r="U10" s="4">
        <f>SUMIFS(CargaDatosJug!AA:AA,CargaDatosJug!$H:$H,PartidoUnico!$C10,CargaDatosJug!$E:$E,PartidoUnico!$D$3,CargaDatosJug!$F:$F,PartidoUnico!$J$3,CargaDatosJug!$G:$G,PartidoUnico!$P$3,CargaDatosJug!$A:$A,PartidoUnico!$D$5)</f>
        <v>0</v>
      </c>
      <c r="V10" s="4">
        <f>SUMIFS(CargaDatosJug!AB:AB,CargaDatosJug!$H:$H,PartidoUnico!$C10,CargaDatosJug!$E:$E,PartidoUnico!$D$3,CargaDatosJug!$F:$F,PartidoUnico!$J$3,CargaDatosJug!$G:$G,PartidoUnico!$P$3,CargaDatosJug!$A:$A,PartidoUnico!$D$5)</f>
        <v>0</v>
      </c>
      <c r="W10" s="4">
        <f>SUMIFS(CargaDatosJug!AC:AC,CargaDatosJug!$H:$H,PartidoUnico!$C10,CargaDatosJug!$E:$E,PartidoUnico!$D$3,CargaDatosJug!$F:$F,PartidoUnico!$J$3,CargaDatosJug!$G:$G,PartidoUnico!$P$3,CargaDatosJug!$A:$A,PartidoUnico!$D$5)</f>
        <v>0</v>
      </c>
      <c r="X10" s="4">
        <f>SUMIFS(CargaDatosJug!AD:AD,CargaDatosJug!$H:$H,PartidoUnico!$C10,CargaDatosJug!$E:$E,PartidoUnico!$D$3,CargaDatosJug!$F:$F,PartidoUnico!$J$3,CargaDatosJug!$G:$G,PartidoUnico!$P$3,CargaDatosJug!$A:$A,PartidoUnico!$D$5)</f>
        <v>0</v>
      </c>
      <c r="Y10" s="4">
        <f>SUMIFS(CargaDatosJug!AE:AE,CargaDatosJug!$H:$H,PartidoUnico!$C10,CargaDatosJug!$E:$E,PartidoUnico!$D$3,CargaDatosJug!$F:$F,PartidoUnico!$J$3,CargaDatosJug!$G:$G,PartidoUnico!$P$3,CargaDatosJug!$A:$A,PartidoUnico!$D$5)</f>
        <v>0</v>
      </c>
      <c r="Z10" s="16">
        <f>SUMIFS(CargaDatosJug!AF:AF,CargaDatosJug!$H:$H,PartidoUnico!$C10,CargaDatosJug!$E:$E,PartidoUnico!$D$3,CargaDatosJug!$F:$F,PartidoUnico!$J$3,CargaDatosJug!$G:$G,PartidoUnico!$P$3,CargaDatosJug!$A:$A,PartidoUnico!$D$5)</f>
        <v>0</v>
      </c>
    </row>
    <row r="11" spans="2:26" ht="25" customHeight="1" x14ac:dyDescent="0.2">
      <c r="B11" s="15">
        <f>Tablas!D11</f>
        <v>8</v>
      </c>
      <c r="C11" s="15" t="str">
        <f>Tablas!E11</f>
        <v>Sebastian</v>
      </c>
      <c r="D11" s="14">
        <f>SUMIFS(CargaDatosJug!J:J,CargaDatosJug!$H:$H,PartidoUnico!$C11,CargaDatosJug!$E:$E,PartidoUnico!$D$3,CargaDatosJug!$F:$F,PartidoUnico!$J$3,CargaDatosJug!$G:$G,PartidoUnico!$P$3,CargaDatosJug!$A:$A,PartidoUnico!$D$5)</f>
        <v>0</v>
      </c>
      <c r="E11" s="14">
        <f>SUMIFS(CargaDatosJug!K:K,CargaDatosJug!$H:$H,PartidoUnico!$C11,CargaDatosJug!$E:$E,PartidoUnico!$D$3,CargaDatosJug!$F:$F,PartidoUnico!$J$3,CargaDatosJug!$G:$G,PartidoUnico!$P$3,CargaDatosJug!$A:$A,PartidoUnico!$D$5)</f>
        <v>0</v>
      </c>
      <c r="F11" s="14">
        <f>SUMIFS(CargaDatosJug!L:L,CargaDatosJug!$H:$H,PartidoUnico!$C11,CargaDatosJug!$E:$E,PartidoUnico!$D$3,CargaDatosJug!$F:$F,PartidoUnico!$J$3,CargaDatosJug!$G:$G,PartidoUnico!$P$3,CargaDatosJug!$A:$A,PartidoUnico!$D$5)</f>
        <v>0</v>
      </c>
      <c r="G11" s="14">
        <f>SUMIFS(CargaDatosJug!M:M,CargaDatosJug!$H:$H,PartidoUnico!$C11,CargaDatosJug!$E:$E,PartidoUnico!$D$3,CargaDatosJug!$F:$F,PartidoUnico!$J$3,CargaDatosJug!$G:$G,PartidoUnico!$P$3,CargaDatosJug!$A:$A,PartidoUnico!$D$5)</f>
        <v>0</v>
      </c>
      <c r="H11" s="14">
        <f>SUMIFS(CargaDatosJug!N:N,CargaDatosJug!$H:$H,PartidoUnico!$C11,CargaDatosJug!$E:$E,PartidoUnico!$D$3,CargaDatosJug!$F:$F,PartidoUnico!$J$3,CargaDatosJug!$G:$G,PartidoUnico!$P$3,CargaDatosJug!$A:$A,PartidoUnico!$D$5)</f>
        <v>0</v>
      </c>
      <c r="I11" s="23" t="str">
        <f t="shared" si="0"/>
        <v/>
      </c>
      <c r="J11" s="14">
        <f>SUMIFS(CargaDatosJug!P:P,CargaDatosJug!$H:$H,PartidoUnico!$C11,CargaDatosJug!$E:$E,PartidoUnico!$D$3,CargaDatosJug!$F:$F,PartidoUnico!$J$3,CargaDatosJug!$G:$G,PartidoUnico!$P$3,CargaDatosJug!$A:$A,PartidoUnico!$D$5)</f>
        <v>0</v>
      </c>
      <c r="K11" s="14">
        <f>SUMIFS(CargaDatosJug!Q:Q,CargaDatosJug!$H:$H,PartidoUnico!$C11,CargaDatosJug!$E:$E,PartidoUnico!$D$3,CargaDatosJug!$F:$F,PartidoUnico!$J$3,CargaDatosJug!$G:$G,PartidoUnico!$P$3,CargaDatosJug!$A:$A,PartidoUnico!$D$5)</f>
        <v>0</v>
      </c>
      <c r="L11" s="23" t="str">
        <f t="shared" si="1"/>
        <v/>
      </c>
      <c r="M11" s="14">
        <f>SUMIFS(CargaDatosJug!S:S,CargaDatosJug!$H:$H,PartidoUnico!$C11,CargaDatosJug!$E:$E,PartidoUnico!$D$3,CargaDatosJug!$F:$F,PartidoUnico!$J$3,CargaDatosJug!$G:$G,PartidoUnico!$P$3,CargaDatosJug!$A:$A,PartidoUnico!$D$5)</f>
        <v>0</v>
      </c>
      <c r="N11" s="14">
        <f>SUMIFS(CargaDatosJug!T:T,CargaDatosJug!$H:$H,PartidoUnico!$C11,CargaDatosJug!$E:$E,PartidoUnico!$D$3,CargaDatosJug!$F:$F,PartidoUnico!$J$3,CargaDatosJug!$G:$G,PartidoUnico!$P$3,CargaDatosJug!$A:$A,PartidoUnico!$D$5)</f>
        <v>0</v>
      </c>
      <c r="O11" s="23" t="str">
        <f t="shared" si="2"/>
        <v/>
      </c>
      <c r="P11" s="14">
        <f>SUMIFS(CargaDatosJug!V:V,CargaDatosJug!$H:$H,PartidoUnico!$C11,CargaDatosJug!$E:$E,PartidoUnico!$D$3,CargaDatosJug!$F:$F,PartidoUnico!$J$3,CargaDatosJug!$G:$G,PartidoUnico!$P$3,CargaDatosJug!$A:$A,PartidoUnico!$D$5)</f>
        <v>0</v>
      </c>
      <c r="Q11" s="14">
        <f>SUMIFS(CargaDatosJug!W:W,CargaDatosJug!$H:$H,PartidoUnico!$C11,CargaDatosJug!$E:$E,PartidoUnico!$D$3,CargaDatosJug!$F:$F,PartidoUnico!$J$3,CargaDatosJug!$G:$G,PartidoUnico!$P$3,CargaDatosJug!$A:$A,PartidoUnico!$D$5)</f>
        <v>0</v>
      </c>
      <c r="R11" s="25">
        <f>SUMIFS(CargaDatosJug!X:X,CargaDatosJug!$H:$H,PartidoUnico!$C11,CargaDatosJug!$E:$E,PartidoUnico!$D$3,CargaDatosJug!$F:$F,PartidoUnico!$J$3,CargaDatosJug!$G:$G,PartidoUnico!$P$3,CargaDatosJug!$A:$A,PartidoUnico!$D$5)</f>
        <v>0</v>
      </c>
      <c r="S11" s="14">
        <f>SUMIFS(CargaDatosJug!Y:Y,CargaDatosJug!$H:$H,PartidoUnico!$C11,CargaDatosJug!$E:$E,PartidoUnico!$D$3,CargaDatosJug!$F:$F,PartidoUnico!$J$3,CargaDatosJug!$G:$G,PartidoUnico!$P$3,CargaDatosJug!$A:$A,PartidoUnico!$D$5)</f>
        <v>0</v>
      </c>
      <c r="T11" s="14">
        <f>SUMIFS(CargaDatosJug!Z:Z,CargaDatosJug!$H:$H,PartidoUnico!$C11,CargaDatosJug!$E:$E,PartidoUnico!$D$3,CargaDatosJug!$F:$F,PartidoUnico!$J$3,CargaDatosJug!$G:$G,PartidoUnico!$P$3,CargaDatosJug!$A:$A,PartidoUnico!$D$5)</f>
        <v>0</v>
      </c>
      <c r="U11" s="14">
        <f>SUMIFS(CargaDatosJug!AA:AA,CargaDatosJug!$H:$H,PartidoUnico!$C11,CargaDatosJug!$E:$E,PartidoUnico!$D$3,CargaDatosJug!$F:$F,PartidoUnico!$J$3,CargaDatosJug!$G:$G,PartidoUnico!$P$3,CargaDatosJug!$A:$A,PartidoUnico!$D$5)</f>
        <v>0</v>
      </c>
      <c r="V11" s="14">
        <f>SUMIFS(CargaDatosJug!AB:AB,CargaDatosJug!$H:$H,PartidoUnico!$C11,CargaDatosJug!$E:$E,PartidoUnico!$D$3,CargaDatosJug!$F:$F,PartidoUnico!$J$3,CargaDatosJug!$G:$G,PartidoUnico!$P$3,CargaDatosJug!$A:$A,PartidoUnico!$D$5)</f>
        <v>0</v>
      </c>
      <c r="W11" s="14">
        <f>SUMIFS(CargaDatosJug!AC:AC,CargaDatosJug!$H:$H,PartidoUnico!$C11,CargaDatosJug!$E:$E,PartidoUnico!$D$3,CargaDatosJug!$F:$F,PartidoUnico!$J$3,CargaDatosJug!$G:$G,PartidoUnico!$P$3,CargaDatosJug!$A:$A,PartidoUnico!$D$5)</f>
        <v>0</v>
      </c>
      <c r="X11" s="14">
        <f>SUMIFS(CargaDatosJug!AD:AD,CargaDatosJug!$H:$H,PartidoUnico!$C11,CargaDatosJug!$E:$E,PartidoUnico!$D$3,CargaDatosJug!$F:$F,PartidoUnico!$J$3,CargaDatosJug!$G:$G,PartidoUnico!$P$3,CargaDatosJug!$A:$A,PartidoUnico!$D$5)</f>
        <v>0</v>
      </c>
      <c r="Y11" s="14">
        <f>SUMIFS(CargaDatosJug!AE:AE,CargaDatosJug!$H:$H,PartidoUnico!$C11,CargaDatosJug!$E:$E,PartidoUnico!$D$3,CargaDatosJug!$F:$F,PartidoUnico!$J$3,CargaDatosJug!$G:$G,PartidoUnico!$P$3,CargaDatosJug!$A:$A,PartidoUnico!$D$5)</f>
        <v>0</v>
      </c>
      <c r="Z11" s="25">
        <f>SUMIFS(CargaDatosJug!AF:AF,CargaDatosJug!$H:$H,PartidoUnico!$C11,CargaDatosJug!$E:$E,PartidoUnico!$D$3,CargaDatosJug!$F:$F,PartidoUnico!$J$3,CargaDatosJug!$G:$G,PartidoUnico!$P$3,CargaDatosJug!$A:$A,PartidoUnico!$D$5)</f>
        <v>0</v>
      </c>
    </row>
    <row r="12" spans="2:26" ht="25" customHeight="1" x14ac:dyDescent="0.2">
      <c r="B12" s="16">
        <f>Tablas!D12</f>
        <v>9</v>
      </c>
      <c r="C12" s="16" t="str">
        <f>Tablas!E12</f>
        <v>Juan Manuel</v>
      </c>
      <c r="D12" s="4">
        <f>SUMIFS(CargaDatosJug!J:J,CargaDatosJug!$H:$H,PartidoUnico!$C12,CargaDatosJug!$E:$E,PartidoUnico!$D$3,CargaDatosJug!$F:$F,PartidoUnico!$J$3,CargaDatosJug!$G:$G,PartidoUnico!$P$3,CargaDatosJug!$A:$A,PartidoUnico!$D$5)</f>
        <v>0</v>
      </c>
      <c r="E12" s="4">
        <f>SUMIFS(CargaDatosJug!K:K,CargaDatosJug!$H:$H,PartidoUnico!$C12,CargaDatosJug!$E:$E,PartidoUnico!$D$3,CargaDatosJug!$F:$F,PartidoUnico!$J$3,CargaDatosJug!$G:$G,PartidoUnico!$P$3,CargaDatosJug!$A:$A,PartidoUnico!$D$5)</f>
        <v>0</v>
      </c>
      <c r="F12" s="4">
        <f>SUMIFS(CargaDatosJug!L:L,CargaDatosJug!$H:$H,PartidoUnico!$C12,CargaDatosJug!$E:$E,PartidoUnico!$D$3,CargaDatosJug!$F:$F,PartidoUnico!$J$3,CargaDatosJug!$G:$G,PartidoUnico!$P$3,CargaDatosJug!$A:$A,PartidoUnico!$D$5)</f>
        <v>0</v>
      </c>
      <c r="G12" s="4">
        <f>SUMIFS(CargaDatosJug!M:M,CargaDatosJug!$H:$H,PartidoUnico!$C12,CargaDatosJug!$E:$E,PartidoUnico!$D$3,CargaDatosJug!$F:$F,PartidoUnico!$J$3,CargaDatosJug!$G:$G,PartidoUnico!$P$3,CargaDatosJug!$A:$A,PartidoUnico!$D$5)</f>
        <v>0</v>
      </c>
      <c r="H12" s="4">
        <f>SUMIFS(CargaDatosJug!N:N,CargaDatosJug!$H:$H,PartidoUnico!$C12,CargaDatosJug!$E:$E,PartidoUnico!$D$3,CargaDatosJug!$F:$F,PartidoUnico!$J$3,CargaDatosJug!$G:$G,PartidoUnico!$P$3,CargaDatosJug!$A:$A,PartidoUnico!$D$5)</f>
        <v>0</v>
      </c>
      <c r="I12" s="24" t="str">
        <f t="shared" si="0"/>
        <v/>
      </c>
      <c r="J12" s="4">
        <f>SUMIFS(CargaDatosJug!P:P,CargaDatosJug!$H:$H,PartidoUnico!$C12,CargaDatosJug!$E:$E,PartidoUnico!$D$3,CargaDatosJug!$F:$F,PartidoUnico!$J$3,CargaDatosJug!$G:$G,PartidoUnico!$P$3,CargaDatosJug!$A:$A,PartidoUnico!$D$5)</f>
        <v>0</v>
      </c>
      <c r="K12" s="4">
        <f>SUMIFS(CargaDatosJug!Q:Q,CargaDatosJug!$H:$H,PartidoUnico!$C12,CargaDatosJug!$E:$E,PartidoUnico!$D$3,CargaDatosJug!$F:$F,PartidoUnico!$J$3,CargaDatosJug!$G:$G,PartidoUnico!$P$3,CargaDatosJug!$A:$A,PartidoUnico!$D$5)</f>
        <v>0</v>
      </c>
      <c r="L12" s="24" t="str">
        <f t="shared" si="1"/>
        <v/>
      </c>
      <c r="M12" s="4">
        <f>SUMIFS(CargaDatosJug!S:S,CargaDatosJug!$H:$H,PartidoUnico!$C12,CargaDatosJug!$E:$E,PartidoUnico!$D$3,CargaDatosJug!$F:$F,PartidoUnico!$J$3,CargaDatosJug!$G:$G,PartidoUnico!$P$3,CargaDatosJug!$A:$A,PartidoUnico!$D$5)</f>
        <v>0</v>
      </c>
      <c r="N12" s="4">
        <f>SUMIFS(CargaDatosJug!T:T,CargaDatosJug!$H:$H,PartidoUnico!$C12,CargaDatosJug!$E:$E,PartidoUnico!$D$3,CargaDatosJug!$F:$F,PartidoUnico!$J$3,CargaDatosJug!$G:$G,PartidoUnico!$P$3,CargaDatosJug!$A:$A,PartidoUnico!$D$5)</f>
        <v>0</v>
      </c>
      <c r="O12" s="24" t="str">
        <f t="shared" si="2"/>
        <v/>
      </c>
      <c r="P12" s="4">
        <f>SUMIFS(CargaDatosJug!V:V,CargaDatosJug!$H:$H,PartidoUnico!$C12,CargaDatosJug!$E:$E,PartidoUnico!$D$3,CargaDatosJug!$F:$F,PartidoUnico!$J$3,CargaDatosJug!$G:$G,PartidoUnico!$P$3,CargaDatosJug!$A:$A,PartidoUnico!$D$5)</f>
        <v>0</v>
      </c>
      <c r="Q12" s="4">
        <f>SUMIFS(CargaDatosJug!W:W,CargaDatosJug!$H:$H,PartidoUnico!$C12,CargaDatosJug!$E:$E,PartidoUnico!$D$3,CargaDatosJug!$F:$F,PartidoUnico!$J$3,CargaDatosJug!$G:$G,PartidoUnico!$P$3,CargaDatosJug!$A:$A,PartidoUnico!$D$5)</f>
        <v>0</v>
      </c>
      <c r="R12" s="16">
        <f>SUMIFS(CargaDatosJug!X:X,CargaDatosJug!$H:$H,PartidoUnico!$C12,CargaDatosJug!$E:$E,PartidoUnico!$D$3,CargaDatosJug!$F:$F,PartidoUnico!$J$3,CargaDatosJug!$G:$G,PartidoUnico!$P$3,CargaDatosJug!$A:$A,PartidoUnico!$D$5)</f>
        <v>0</v>
      </c>
      <c r="S12" s="4">
        <f>SUMIFS(CargaDatosJug!Y:Y,CargaDatosJug!$H:$H,PartidoUnico!$C12,CargaDatosJug!$E:$E,PartidoUnico!$D$3,CargaDatosJug!$F:$F,PartidoUnico!$J$3,CargaDatosJug!$G:$G,PartidoUnico!$P$3,CargaDatosJug!$A:$A,PartidoUnico!$D$5)</f>
        <v>0</v>
      </c>
      <c r="T12" s="4">
        <f>SUMIFS(CargaDatosJug!Z:Z,CargaDatosJug!$H:$H,PartidoUnico!$C12,CargaDatosJug!$E:$E,PartidoUnico!$D$3,CargaDatosJug!$F:$F,PartidoUnico!$J$3,CargaDatosJug!$G:$G,PartidoUnico!$P$3,CargaDatosJug!$A:$A,PartidoUnico!$D$5)</f>
        <v>0</v>
      </c>
      <c r="U12" s="4">
        <f>SUMIFS(CargaDatosJug!AA:AA,CargaDatosJug!$H:$H,PartidoUnico!$C12,CargaDatosJug!$E:$E,PartidoUnico!$D$3,CargaDatosJug!$F:$F,PartidoUnico!$J$3,CargaDatosJug!$G:$G,PartidoUnico!$P$3,CargaDatosJug!$A:$A,PartidoUnico!$D$5)</f>
        <v>0</v>
      </c>
      <c r="V12" s="4">
        <f>SUMIFS(CargaDatosJug!AB:AB,CargaDatosJug!$H:$H,PartidoUnico!$C12,CargaDatosJug!$E:$E,PartidoUnico!$D$3,CargaDatosJug!$F:$F,PartidoUnico!$J$3,CargaDatosJug!$G:$G,PartidoUnico!$P$3,CargaDatosJug!$A:$A,PartidoUnico!$D$5)</f>
        <v>0</v>
      </c>
      <c r="W12" s="4">
        <f>SUMIFS(CargaDatosJug!AC:AC,CargaDatosJug!$H:$H,PartidoUnico!$C12,CargaDatosJug!$E:$E,PartidoUnico!$D$3,CargaDatosJug!$F:$F,PartidoUnico!$J$3,CargaDatosJug!$G:$G,PartidoUnico!$P$3,CargaDatosJug!$A:$A,PartidoUnico!$D$5)</f>
        <v>0</v>
      </c>
      <c r="X12" s="4">
        <f>SUMIFS(CargaDatosJug!AD:AD,CargaDatosJug!$H:$H,PartidoUnico!$C12,CargaDatosJug!$E:$E,PartidoUnico!$D$3,CargaDatosJug!$F:$F,PartidoUnico!$J$3,CargaDatosJug!$G:$G,PartidoUnico!$P$3,CargaDatosJug!$A:$A,PartidoUnico!$D$5)</f>
        <v>0</v>
      </c>
      <c r="Y12" s="4">
        <f>SUMIFS(CargaDatosJug!AE:AE,CargaDatosJug!$H:$H,PartidoUnico!$C12,CargaDatosJug!$E:$E,PartidoUnico!$D$3,CargaDatosJug!$F:$F,PartidoUnico!$J$3,CargaDatosJug!$G:$G,PartidoUnico!$P$3,CargaDatosJug!$A:$A,PartidoUnico!$D$5)</f>
        <v>0</v>
      </c>
      <c r="Z12" s="16">
        <f>SUMIFS(CargaDatosJug!AF:AF,CargaDatosJug!$H:$H,PartidoUnico!$C12,CargaDatosJug!$E:$E,PartidoUnico!$D$3,CargaDatosJug!$F:$F,PartidoUnico!$J$3,CargaDatosJug!$G:$G,PartidoUnico!$P$3,CargaDatosJug!$A:$A,PartidoUnico!$D$5)</f>
        <v>0</v>
      </c>
    </row>
    <row r="13" spans="2:26" ht="25" customHeight="1" x14ac:dyDescent="0.2">
      <c r="B13" s="15">
        <f>Tablas!D13</f>
        <v>10</v>
      </c>
      <c r="C13" s="15" t="str">
        <f>Tablas!E13</f>
        <v>Agustin</v>
      </c>
      <c r="D13" s="14">
        <f>SUMIFS(CargaDatosJug!J:J,CargaDatosJug!$H:$H,PartidoUnico!$C13,CargaDatosJug!$E:$E,PartidoUnico!$D$3,CargaDatosJug!$F:$F,PartidoUnico!$J$3,CargaDatosJug!$G:$G,PartidoUnico!$P$3,CargaDatosJug!$A:$A,PartidoUnico!$D$5)</f>
        <v>0</v>
      </c>
      <c r="E13" s="14">
        <f>SUMIFS(CargaDatosJug!K:K,CargaDatosJug!$H:$H,PartidoUnico!$C13,CargaDatosJug!$E:$E,PartidoUnico!$D$3,CargaDatosJug!$F:$F,PartidoUnico!$J$3,CargaDatosJug!$G:$G,PartidoUnico!$P$3,CargaDatosJug!$A:$A,PartidoUnico!$D$5)</f>
        <v>0</v>
      </c>
      <c r="F13" s="14">
        <f>SUMIFS(CargaDatosJug!L:L,CargaDatosJug!$H:$H,PartidoUnico!$C13,CargaDatosJug!$E:$E,PartidoUnico!$D$3,CargaDatosJug!$F:$F,PartidoUnico!$J$3,CargaDatosJug!$G:$G,PartidoUnico!$P$3,CargaDatosJug!$A:$A,PartidoUnico!$D$5)</f>
        <v>0</v>
      </c>
      <c r="G13" s="14">
        <f>SUMIFS(CargaDatosJug!M:M,CargaDatosJug!$H:$H,PartidoUnico!$C13,CargaDatosJug!$E:$E,PartidoUnico!$D$3,CargaDatosJug!$F:$F,PartidoUnico!$J$3,CargaDatosJug!$G:$G,PartidoUnico!$P$3,CargaDatosJug!$A:$A,PartidoUnico!$D$5)</f>
        <v>0</v>
      </c>
      <c r="H13" s="14">
        <f>SUMIFS(CargaDatosJug!N:N,CargaDatosJug!$H:$H,PartidoUnico!$C13,CargaDatosJug!$E:$E,PartidoUnico!$D$3,CargaDatosJug!$F:$F,PartidoUnico!$J$3,CargaDatosJug!$G:$G,PartidoUnico!$P$3,CargaDatosJug!$A:$A,PartidoUnico!$D$5)</f>
        <v>0</v>
      </c>
      <c r="I13" s="23" t="str">
        <f t="shared" si="0"/>
        <v/>
      </c>
      <c r="J13" s="14">
        <f>SUMIFS(CargaDatosJug!P:P,CargaDatosJug!$H:$H,PartidoUnico!$C13,CargaDatosJug!$E:$E,PartidoUnico!$D$3,CargaDatosJug!$F:$F,PartidoUnico!$J$3,CargaDatosJug!$G:$G,PartidoUnico!$P$3,CargaDatosJug!$A:$A,PartidoUnico!$D$5)</f>
        <v>0</v>
      </c>
      <c r="K13" s="14">
        <f>SUMIFS(CargaDatosJug!Q:Q,CargaDatosJug!$H:$H,PartidoUnico!$C13,CargaDatosJug!$E:$E,PartidoUnico!$D$3,CargaDatosJug!$F:$F,PartidoUnico!$J$3,CargaDatosJug!$G:$G,PartidoUnico!$P$3,CargaDatosJug!$A:$A,PartidoUnico!$D$5)</f>
        <v>0</v>
      </c>
      <c r="L13" s="23" t="str">
        <f t="shared" si="1"/>
        <v/>
      </c>
      <c r="M13" s="14">
        <f>SUMIFS(CargaDatosJug!S:S,CargaDatosJug!$H:$H,PartidoUnico!$C13,CargaDatosJug!$E:$E,PartidoUnico!$D$3,CargaDatosJug!$F:$F,PartidoUnico!$J$3,CargaDatosJug!$G:$G,PartidoUnico!$P$3,CargaDatosJug!$A:$A,PartidoUnico!$D$5)</f>
        <v>0</v>
      </c>
      <c r="N13" s="14">
        <f>SUMIFS(CargaDatosJug!T:T,CargaDatosJug!$H:$H,PartidoUnico!$C13,CargaDatosJug!$E:$E,PartidoUnico!$D$3,CargaDatosJug!$F:$F,PartidoUnico!$J$3,CargaDatosJug!$G:$G,PartidoUnico!$P$3,CargaDatosJug!$A:$A,PartidoUnico!$D$5)</f>
        <v>0</v>
      </c>
      <c r="O13" s="23" t="str">
        <f t="shared" si="2"/>
        <v/>
      </c>
      <c r="P13" s="14">
        <f>SUMIFS(CargaDatosJug!V:V,CargaDatosJug!$H:$H,PartidoUnico!$C13,CargaDatosJug!$E:$E,PartidoUnico!$D$3,CargaDatosJug!$F:$F,PartidoUnico!$J$3,CargaDatosJug!$G:$G,PartidoUnico!$P$3,CargaDatosJug!$A:$A,PartidoUnico!$D$5)</f>
        <v>0</v>
      </c>
      <c r="Q13" s="14">
        <f>SUMIFS(CargaDatosJug!W:W,CargaDatosJug!$H:$H,PartidoUnico!$C13,CargaDatosJug!$E:$E,PartidoUnico!$D$3,CargaDatosJug!$F:$F,PartidoUnico!$J$3,CargaDatosJug!$G:$G,PartidoUnico!$P$3,CargaDatosJug!$A:$A,PartidoUnico!$D$5)</f>
        <v>0</v>
      </c>
      <c r="R13" s="25">
        <f>SUMIFS(CargaDatosJug!X:X,CargaDatosJug!$H:$H,PartidoUnico!$C13,CargaDatosJug!$E:$E,PartidoUnico!$D$3,CargaDatosJug!$F:$F,PartidoUnico!$J$3,CargaDatosJug!$G:$G,PartidoUnico!$P$3,CargaDatosJug!$A:$A,PartidoUnico!$D$5)</f>
        <v>0</v>
      </c>
      <c r="S13" s="14">
        <f>SUMIFS(CargaDatosJug!Y:Y,CargaDatosJug!$H:$H,PartidoUnico!$C13,CargaDatosJug!$E:$E,PartidoUnico!$D$3,CargaDatosJug!$F:$F,PartidoUnico!$J$3,CargaDatosJug!$G:$G,PartidoUnico!$P$3,CargaDatosJug!$A:$A,PartidoUnico!$D$5)</f>
        <v>0</v>
      </c>
      <c r="T13" s="14">
        <f>SUMIFS(CargaDatosJug!Z:Z,CargaDatosJug!$H:$H,PartidoUnico!$C13,CargaDatosJug!$E:$E,PartidoUnico!$D$3,CargaDatosJug!$F:$F,PartidoUnico!$J$3,CargaDatosJug!$G:$G,PartidoUnico!$P$3,CargaDatosJug!$A:$A,PartidoUnico!$D$5)</f>
        <v>0</v>
      </c>
      <c r="U13" s="14">
        <f>SUMIFS(CargaDatosJug!AA:AA,CargaDatosJug!$H:$H,PartidoUnico!$C13,CargaDatosJug!$E:$E,PartidoUnico!$D$3,CargaDatosJug!$F:$F,PartidoUnico!$J$3,CargaDatosJug!$G:$G,PartidoUnico!$P$3,CargaDatosJug!$A:$A,PartidoUnico!$D$5)</f>
        <v>0</v>
      </c>
      <c r="V13" s="14">
        <f>SUMIFS(CargaDatosJug!AB:AB,CargaDatosJug!$H:$H,PartidoUnico!$C13,CargaDatosJug!$E:$E,PartidoUnico!$D$3,CargaDatosJug!$F:$F,PartidoUnico!$J$3,CargaDatosJug!$G:$G,PartidoUnico!$P$3,CargaDatosJug!$A:$A,PartidoUnico!$D$5)</f>
        <v>0</v>
      </c>
      <c r="W13" s="14">
        <f>SUMIFS(CargaDatosJug!AC:AC,CargaDatosJug!$H:$H,PartidoUnico!$C13,CargaDatosJug!$E:$E,PartidoUnico!$D$3,CargaDatosJug!$F:$F,PartidoUnico!$J$3,CargaDatosJug!$G:$G,PartidoUnico!$P$3,CargaDatosJug!$A:$A,PartidoUnico!$D$5)</f>
        <v>0</v>
      </c>
      <c r="X13" s="14">
        <f>SUMIFS(CargaDatosJug!AD:AD,CargaDatosJug!$H:$H,PartidoUnico!$C13,CargaDatosJug!$E:$E,PartidoUnico!$D$3,CargaDatosJug!$F:$F,PartidoUnico!$J$3,CargaDatosJug!$G:$G,PartidoUnico!$P$3,CargaDatosJug!$A:$A,PartidoUnico!$D$5)</f>
        <v>0</v>
      </c>
      <c r="Y13" s="14">
        <f>SUMIFS(CargaDatosJug!AE:AE,CargaDatosJug!$H:$H,PartidoUnico!$C13,CargaDatosJug!$E:$E,PartidoUnico!$D$3,CargaDatosJug!$F:$F,PartidoUnico!$J$3,CargaDatosJug!$G:$G,PartidoUnico!$P$3,CargaDatosJug!$A:$A,PartidoUnico!$D$5)</f>
        <v>0</v>
      </c>
      <c r="Z13" s="25">
        <f>SUMIFS(CargaDatosJug!AF:AF,CargaDatosJug!$H:$H,PartidoUnico!$C13,CargaDatosJug!$E:$E,PartidoUnico!$D$3,CargaDatosJug!$F:$F,PartidoUnico!$J$3,CargaDatosJug!$G:$G,PartidoUnico!$P$3,CargaDatosJug!$A:$A,PartidoUnico!$D$5)</f>
        <v>0</v>
      </c>
    </row>
    <row r="14" spans="2:26" ht="25" customHeight="1" x14ac:dyDescent="0.2">
      <c r="B14" s="16">
        <f>Tablas!D14</f>
        <v>12</v>
      </c>
      <c r="C14" s="16" t="str">
        <f>Tablas!E14</f>
        <v>Tomas</v>
      </c>
      <c r="D14" s="4">
        <f>SUMIFS(CargaDatosJug!J:J,CargaDatosJug!$H:$H,PartidoUnico!$C14,CargaDatosJug!$E:$E,PartidoUnico!$D$3,CargaDatosJug!$F:$F,PartidoUnico!$J$3,CargaDatosJug!$G:$G,PartidoUnico!$P$3,CargaDatosJug!$A:$A,PartidoUnico!$D$5)</f>
        <v>0</v>
      </c>
      <c r="E14" s="4">
        <f>SUMIFS(CargaDatosJug!K:K,CargaDatosJug!$H:$H,PartidoUnico!$C14,CargaDatosJug!$E:$E,PartidoUnico!$D$3,CargaDatosJug!$F:$F,PartidoUnico!$J$3,CargaDatosJug!$G:$G,PartidoUnico!$P$3,CargaDatosJug!$A:$A,PartidoUnico!$D$5)</f>
        <v>0</v>
      </c>
      <c r="F14" s="4">
        <f>SUMIFS(CargaDatosJug!L:L,CargaDatosJug!$H:$H,PartidoUnico!$C14,CargaDatosJug!$E:$E,PartidoUnico!$D$3,CargaDatosJug!$F:$F,PartidoUnico!$J$3,CargaDatosJug!$G:$G,PartidoUnico!$P$3,CargaDatosJug!$A:$A,PartidoUnico!$D$5)</f>
        <v>0</v>
      </c>
      <c r="G14" s="4">
        <f>SUMIFS(CargaDatosJug!M:M,CargaDatosJug!$H:$H,PartidoUnico!$C14,CargaDatosJug!$E:$E,PartidoUnico!$D$3,CargaDatosJug!$F:$F,PartidoUnico!$J$3,CargaDatosJug!$G:$G,PartidoUnico!$P$3,CargaDatosJug!$A:$A,PartidoUnico!$D$5)</f>
        <v>0</v>
      </c>
      <c r="H14" s="4">
        <f>SUMIFS(CargaDatosJug!N:N,CargaDatosJug!$H:$H,PartidoUnico!$C14,CargaDatosJug!$E:$E,PartidoUnico!$D$3,CargaDatosJug!$F:$F,PartidoUnico!$J$3,CargaDatosJug!$G:$G,PartidoUnico!$P$3,CargaDatosJug!$A:$A,PartidoUnico!$D$5)</f>
        <v>0</v>
      </c>
      <c r="I14" s="24" t="str">
        <f t="shared" si="0"/>
        <v/>
      </c>
      <c r="J14" s="4">
        <f>SUMIFS(CargaDatosJug!P:P,CargaDatosJug!$H:$H,PartidoUnico!$C14,CargaDatosJug!$E:$E,PartidoUnico!$D$3,CargaDatosJug!$F:$F,PartidoUnico!$J$3,CargaDatosJug!$G:$G,PartidoUnico!$P$3,CargaDatosJug!$A:$A,PartidoUnico!$D$5)</f>
        <v>0</v>
      </c>
      <c r="K14" s="4">
        <f>SUMIFS(CargaDatosJug!Q:Q,CargaDatosJug!$H:$H,PartidoUnico!$C14,CargaDatosJug!$E:$E,PartidoUnico!$D$3,CargaDatosJug!$F:$F,PartidoUnico!$J$3,CargaDatosJug!$G:$G,PartidoUnico!$P$3,CargaDatosJug!$A:$A,PartidoUnico!$D$5)</f>
        <v>0</v>
      </c>
      <c r="L14" s="24" t="str">
        <f t="shared" si="1"/>
        <v/>
      </c>
      <c r="M14" s="4">
        <f>SUMIFS(CargaDatosJug!S:S,CargaDatosJug!$H:$H,PartidoUnico!$C14,CargaDatosJug!$E:$E,PartidoUnico!$D$3,CargaDatosJug!$F:$F,PartidoUnico!$J$3,CargaDatosJug!$G:$G,PartidoUnico!$P$3,CargaDatosJug!$A:$A,PartidoUnico!$D$5)</f>
        <v>0</v>
      </c>
      <c r="N14" s="4">
        <f>SUMIFS(CargaDatosJug!T:T,CargaDatosJug!$H:$H,PartidoUnico!$C14,CargaDatosJug!$E:$E,PartidoUnico!$D$3,CargaDatosJug!$F:$F,PartidoUnico!$J$3,CargaDatosJug!$G:$G,PartidoUnico!$P$3,CargaDatosJug!$A:$A,PartidoUnico!$D$5)</f>
        <v>0</v>
      </c>
      <c r="O14" s="24" t="str">
        <f t="shared" si="2"/>
        <v/>
      </c>
      <c r="P14" s="4">
        <f>SUMIFS(CargaDatosJug!V:V,CargaDatosJug!$H:$H,PartidoUnico!$C14,CargaDatosJug!$E:$E,PartidoUnico!$D$3,CargaDatosJug!$F:$F,PartidoUnico!$J$3,CargaDatosJug!$G:$G,PartidoUnico!$P$3,CargaDatosJug!$A:$A,PartidoUnico!$D$5)</f>
        <v>0</v>
      </c>
      <c r="Q14" s="4">
        <f>SUMIFS(CargaDatosJug!W:W,CargaDatosJug!$H:$H,PartidoUnico!$C14,CargaDatosJug!$E:$E,PartidoUnico!$D$3,CargaDatosJug!$F:$F,PartidoUnico!$J$3,CargaDatosJug!$G:$G,PartidoUnico!$P$3,CargaDatosJug!$A:$A,PartidoUnico!$D$5)</f>
        <v>0</v>
      </c>
      <c r="R14" s="16">
        <f>SUMIFS(CargaDatosJug!X:X,CargaDatosJug!$H:$H,PartidoUnico!$C14,CargaDatosJug!$E:$E,PartidoUnico!$D$3,CargaDatosJug!$F:$F,PartidoUnico!$J$3,CargaDatosJug!$G:$G,PartidoUnico!$P$3,CargaDatosJug!$A:$A,PartidoUnico!$D$5)</f>
        <v>0</v>
      </c>
      <c r="S14" s="4">
        <f>SUMIFS(CargaDatosJug!Y:Y,CargaDatosJug!$H:$H,PartidoUnico!$C14,CargaDatosJug!$E:$E,PartidoUnico!$D$3,CargaDatosJug!$F:$F,PartidoUnico!$J$3,CargaDatosJug!$G:$G,PartidoUnico!$P$3,CargaDatosJug!$A:$A,PartidoUnico!$D$5)</f>
        <v>0</v>
      </c>
      <c r="T14" s="4">
        <f>SUMIFS(CargaDatosJug!Z:Z,CargaDatosJug!$H:$H,PartidoUnico!$C14,CargaDatosJug!$E:$E,PartidoUnico!$D$3,CargaDatosJug!$F:$F,PartidoUnico!$J$3,CargaDatosJug!$G:$G,PartidoUnico!$P$3,CargaDatosJug!$A:$A,PartidoUnico!$D$5)</f>
        <v>0</v>
      </c>
      <c r="U14" s="4">
        <f>SUMIFS(CargaDatosJug!AA:AA,CargaDatosJug!$H:$H,PartidoUnico!$C14,CargaDatosJug!$E:$E,PartidoUnico!$D$3,CargaDatosJug!$F:$F,PartidoUnico!$J$3,CargaDatosJug!$G:$G,PartidoUnico!$P$3,CargaDatosJug!$A:$A,PartidoUnico!$D$5)</f>
        <v>0</v>
      </c>
      <c r="V14" s="4">
        <f>SUMIFS(CargaDatosJug!AB:AB,CargaDatosJug!$H:$H,PartidoUnico!$C14,CargaDatosJug!$E:$E,PartidoUnico!$D$3,CargaDatosJug!$F:$F,PartidoUnico!$J$3,CargaDatosJug!$G:$G,PartidoUnico!$P$3,CargaDatosJug!$A:$A,PartidoUnico!$D$5)</f>
        <v>0</v>
      </c>
      <c r="W14" s="4">
        <f>SUMIFS(CargaDatosJug!AC:AC,CargaDatosJug!$H:$H,PartidoUnico!$C14,CargaDatosJug!$E:$E,PartidoUnico!$D$3,CargaDatosJug!$F:$F,PartidoUnico!$J$3,CargaDatosJug!$G:$G,PartidoUnico!$P$3,CargaDatosJug!$A:$A,PartidoUnico!$D$5)</f>
        <v>0</v>
      </c>
      <c r="X14" s="4">
        <f>SUMIFS(CargaDatosJug!AD:AD,CargaDatosJug!$H:$H,PartidoUnico!$C14,CargaDatosJug!$E:$E,PartidoUnico!$D$3,CargaDatosJug!$F:$F,PartidoUnico!$J$3,CargaDatosJug!$G:$G,PartidoUnico!$P$3,CargaDatosJug!$A:$A,PartidoUnico!$D$5)</f>
        <v>0</v>
      </c>
      <c r="Y14" s="4">
        <f>SUMIFS(CargaDatosJug!AE:AE,CargaDatosJug!$H:$H,PartidoUnico!$C14,CargaDatosJug!$E:$E,PartidoUnico!$D$3,CargaDatosJug!$F:$F,PartidoUnico!$J$3,CargaDatosJug!$G:$G,PartidoUnico!$P$3,CargaDatosJug!$A:$A,PartidoUnico!$D$5)</f>
        <v>0</v>
      </c>
      <c r="Z14" s="16">
        <f>SUMIFS(CargaDatosJug!AF:AF,CargaDatosJug!$H:$H,PartidoUnico!$C14,CargaDatosJug!$E:$E,PartidoUnico!$D$3,CargaDatosJug!$F:$F,PartidoUnico!$J$3,CargaDatosJug!$G:$G,PartidoUnico!$P$3,CargaDatosJug!$A:$A,PartidoUnico!$D$5)</f>
        <v>0</v>
      </c>
    </row>
    <row r="15" spans="2:26" ht="25" customHeight="1" x14ac:dyDescent="0.2">
      <c r="B15" s="15">
        <f>Tablas!D15</f>
        <v>16</v>
      </c>
      <c r="C15" s="15" t="str">
        <f>Tablas!E15</f>
        <v>Facundo</v>
      </c>
      <c r="D15" s="14">
        <f>SUMIFS(CargaDatosJug!J:J,CargaDatosJug!$H:$H,PartidoUnico!$C15,CargaDatosJug!$E:$E,PartidoUnico!$D$3,CargaDatosJug!$F:$F,PartidoUnico!$J$3,CargaDatosJug!$G:$G,PartidoUnico!$P$3,CargaDatosJug!$A:$A,PartidoUnico!$D$5)</f>
        <v>0</v>
      </c>
      <c r="E15" s="14">
        <f>SUMIFS(CargaDatosJug!K:K,CargaDatosJug!$H:$H,PartidoUnico!$C15,CargaDatosJug!$E:$E,PartidoUnico!$D$3,CargaDatosJug!$F:$F,PartidoUnico!$J$3,CargaDatosJug!$G:$G,PartidoUnico!$P$3,CargaDatosJug!$A:$A,PartidoUnico!$D$5)</f>
        <v>0</v>
      </c>
      <c r="F15" s="14">
        <f>SUMIFS(CargaDatosJug!L:L,CargaDatosJug!$H:$H,PartidoUnico!$C15,CargaDatosJug!$E:$E,PartidoUnico!$D$3,CargaDatosJug!$F:$F,PartidoUnico!$J$3,CargaDatosJug!$G:$G,PartidoUnico!$P$3,CargaDatosJug!$A:$A,PartidoUnico!$D$5)</f>
        <v>0</v>
      </c>
      <c r="G15" s="14">
        <f>SUMIFS(CargaDatosJug!M:M,CargaDatosJug!$H:$H,PartidoUnico!$C15,CargaDatosJug!$E:$E,PartidoUnico!$D$3,CargaDatosJug!$F:$F,PartidoUnico!$J$3,CargaDatosJug!$G:$G,PartidoUnico!$P$3,CargaDatosJug!$A:$A,PartidoUnico!$D$5)</f>
        <v>0</v>
      </c>
      <c r="H15" s="14">
        <f>SUMIFS(CargaDatosJug!N:N,CargaDatosJug!$H:$H,PartidoUnico!$C15,CargaDatosJug!$E:$E,PartidoUnico!$D$3,CargaDatosJug!$F:$F,PartidoUnico!$J$3,CargaDatosJug!$G:$G,PartidoUnico!$P$3,CargaDatosJug!$A:$A,PartidoUnico!$D$5)</f>
        <v>0</v>
      </c>
      <c r="I15" s="23" t="str">
        <f t="shared" si="0"/>
        <v/>
      </c>
      <c r="J15" s="14">
        <f>SUMIFS(CargaDatosJug!P:P,CargaDatosJug!$H:$H,PartidoUnico!$C15,CargaDatosJug!$E:$E,PartidoUnico!$D$3,CargaDatosJug!$F:$F,PartidoUnico!$J$3,CargaDatosJug!$G:$G,PartidoUnico!$P$3,CargaDatosJug!$A:$A,PartidoUnico!$D$5)</f>
        <v>0</v>
      </c>
      <c r="K15" s="14">
        <f>SUMIFS(CargaDatosJug!Q:Q,CargaDatosJug!$H:$H,PartidoUnico!$C15,CargaDatosJug!$E:$E,PartidoUnico!$D$3,CargaDatosJug!$F:$F,PartidoUnico!$J$3,CargaDatosJug!$G:$G,PartidoUnico!$P$3,CargaDatosJug!$A:$A,PartidoUnico!$D$5)</f>
        <v>0</v>
      </c>
      <c r="L15" s="23" t="str">
        <f t="shared" si="1"/>
        <v/>
      </c>
      <c r="M15" s="14">
        <f>SUMIFS(CargaDatosJug!S:S,CargaDatosJug!$H:$H,PartidoUnico!$C15,CargaDatosJug!$E:$E,PartidoUnico!$D$3,CargaDatosJug!$F:$F,PartidoUnico!$J$3,CargaDatosJug!$G:$G,PartidoUnico!$P$3,CargaDatosJug!$A:$A,PartidoUnico!$D$5)</f>
        <v>0</v>
      </c>
      <c r="N15" s="14">
        <f>SUMIFS(CargaDatosJug!T:T,CargaDatosJug!$H:$H,PartidoUnico!$C15,CargaDatosJug!$E:$E,PartidoUnico!$D$3,CargaDatosJug!$F:$F,PartidoUnico!$J$3,CargaDatosJug!$G:$G,PartidoUnico!$P$3,CargaDatosJug!$A:$A,PartidoUnico!$D$5)</f>
        <v>0</v>
      </c>
      <c r="O15" s="23" t="str">
        <f t="shared" si="2"/>
        <v/>
      </c>
      <c r="P15" s="14">
        <f>SUMIFS(CargaDatosJug!V:V,CargaDatosJug!$H:$H,PartidoUnico!$C15,CargaDatosJug!$E:$E,PartidoUnico!$D$3,CargaDatosJug!$F:$F,PartidoUnico!$J$3,CargaDatosJug!$G:$G,PartidoUnico!$P$3,CargaDatosJug!$A:$A,PartidoUnico!$D$5)</f>
        <v>0</v>
      </c>
      <c r="Q15" s="14">
        <f>SUMIFS(CargaDatosJug!W:W,CargaDatosJug!$H:$H,PartidoUnico!$C15,CargaDatosJug!$E:$E,PartidoUnico!$D$3,CargaDatosJug!$F:$F,PartidoUnico!$J$3,CargaDatosJug!$G:$G,PartidoUnico!$P$3,CargaDatosJug!$A:$A,PartidoUnico!$D$5)</f>
        <v>0</v>
      </c>
      <c r="R15" s="25">
        <f>SUMIFS(CargaDatosJug!X:X,CargaDatosJug!$H:$H,PartidoUnico!$C15,CargaDatosJug!$E:$E,PartidoUnico!$D$3,CargaDatosJug!$F:$F,PartidoUnico!$J$3,CargaDatosJug!$G:$G,PartidoUnico!$P$3,CargaDatosJug!$A:$A,PartidoUnico!$D$5)</f>
        <v>0</v>
      </c>
      <c r="S15" s="14">
        <f>SUMIFS(CargaDatosJug!Y:Y,CargaDatosJug!$H:$H,PartidoUnico!$C15,CargaDatosJug!$E:$E,PartidoUnico!$D$3,CargaDatosJug!$F:$F,PartidoUnico!$J$3,CargaDatosJug!$G:$G,PartidoUnico!$P$3,CargaDatosJug!$A:$A,PartidoUnico!$D$5)</f>
        <v>0</v>
      </c>
      <c r="T15" s="14">
        <f>SUMIFS(CargaDatosJug!Z:Z,CargaDatosJug!$H:$H,PartidoUnico!$C15,CargaDatosJug!$E:$E,PartidoUnico!$D$3,CargaDatosJug!$F:$F,PartidoUnico!$J$3,CargaDatosJug!$G:$G,PartidoUnico!$P$3,CargaDatosJug!$A:$A,PartidoUnico!$D$5)</f>
        <v>0</v>
      </c>
      <c r="U15" s="14">
        <f>SUMIFS(CargaDatosJug!AA:AA,CargaDatosJug!$H:$H,PartidoUnico!$C15,CargaDatosJug!$E:$E,PartidoUnico!$D$3,CargaDatosJug!$F:$F,PartidoUnico!$J$3,CargaDatosJug!$G:$G,PartidoUnico!$P$3,CargaDatosJug!$A:$A,PartidoUnico!$D$5)</f>
        <v>0</v>
      </c>
      <c r="V15" s="14">
        <f>SUMIFS(CargaDatosJug!AB:AB,CargaDatosJug!$H:$H,PartidoUnico!$C15,CargaDatosJug!$E:$E,PartidoUnico!$D$3,CargaDatosJug!$F:$F,PartidoUnico!$J$3,CargaDatosJug!$G:$G,PartidoUnico!$P$3,CargaDatosJug!$A:$A,PartidoUnico!$D$5)</f>
        <v>0</v>
      </c>
      <c r="W15" s="14">
        <f>SUMIFS(CargaDatosJug!AC:AC,CargaDatosJug!$H:$H,PartidoUnico!$C15,CargaDatosJug!$E:$E,PartidoUnico!$D$3,CargaDatosJug!$F:$F,PartidoUnico!$J$3,CargaDatosJug!$G:$G,PartidoUnico!$P$3,CargaDatosJug!$A:$A,PartidoUnico!$D$5)</f>
        <v>0</v>
      </c>
      <c r="X15" s="14">
        <f>SUMIFS(CargaDatosJug!AD:AD,CargaDatosJug!$H:$H,PartidoUnico!$C15,CargaDatosJug!$E:$E,PartidoUnico!$D$3,CargaDatosJug!$F:$F,PartidoUnico!$J$3,CargaDatosJug!$G:$G,PartidoUnico!$P$3,CargaDatosJug!$A:$A,PartidoUnico!$D$5)</f>
        <v>0</v>
      </c>
      <c r="Y15" s="14">
        <f>SUMIFS(CargaDatosJug!AE:AE,CargaDatosJug!$H:$H,PartidoUnico!$C15,CargaDatosJug!$E:$E,PartidoUnico!$D$3,CargaDatosJug!$F:$F,PartidoUnico!$J$3,CargaDatosJug!$G:$G,PartidoUnico!$P$3,CargaDatosJug!$A:$A,PartidoUnico!$D$5)</f>
        <v>0</v>
      </c>
      <c r="Z15" s="25">
        <f>SUMIFS(CargaDatosJug!AF:AF,CargaDatosJug!$H:$H,PartidoUnico!$C15,CargaDatosJug!$E:$E,PartidoUnico!$D$3,CargaDatosJug!$F:$F,PartidoUnico!$J$3,CargaDatosJug!$G:$G,PartidoUnico!$P$3,CargaDatosJug!$A:$A,PartidoUnico!$D$5)</f>
        <v>0</v>
      </c>
    </row>
    <row r="16" spans="2:26" ht="25" customHeight="1" x14ac:dyDescent="0.2">
      <c r="B16" s="16">
        <f>Tablas!D16</f>
        <v>17</v>
      </c>
      <c r="C16" s="16" t="str">
        <f>Tablas!E16</f>
        <v>Eugenio</v>
      </c>
      <c r="D16" s="4">
        <f>SUMIFS(CargaDatosJug!J:J,CargaDatosJug!$H:$H,PartidoUnico!$C16,CargaDatosJug!$E:$E,PartidoUnico!$D$3,CargaDatosJug!$F:$F,PartidoUnico!$J$3,CargaDatosJug!$G:$G,PartidoUnico!$P$3,CargaDatosJug!$A:$A,PartidoUnico!$D$5)</f>
        <v>0</v>
      </c>
      <c r="E16" s="4">
        <f>SUMIFS(CargaDatosJug!K:K,CargaDatosJug!$H:$H,PartidoUnico!$C16,CargaDatosJug!$E:$E,PartidoUnico!$D$3,CargaDatosJug!$F:$F,PartidoUnico!$J$3,CargaDatosJug!$G:$G,PartidoUnico!$P$3,CargaDatosJug!$A:$A,PartidoUnico!$D$5)</f>
        <v>0</v>
      </c>
      <c r="F16" s="4">
        <f>SUMIFS(CargaDatosJug!L:L,CargaDatosJug!$H:$H,PartidoUnico!$C16,CargaDatosJug!$E:$E,PartidoUnico!$D$3,CargaDatosJug!$F:$F,PartidoUnico!$J$3,CargaDatosJug!$G:$G,PartidoUnico!$P$3,CargaDatosJug!$A:$A,PartidoUnico!$D$5)</f>
        <v>0</v>
      </c>
      <c r="G16" s="4">
        <f>SUMIFS(CargaDatosJug!M:M,CargaDatosJug!$H:$H,PartidoUnico!$C16,CargaDatosJug!$E:$E,PartidoUnico!$D$3,CargaDatosJug!$F:$F,PartidoUnico!$J$3,CargaDatosJug!$G:$G,PartidoUnico!$P$3,CargaDatosJug!$A:$A,PartidoUnico!$D$5)</f>
        <v>0</v>
      </c>
      <c r="H16" s="4">
        <f>SUMIFS(CargaDatosJug!N:N,CargaDatosJug!$H:$H,PartidoUnico!$C16,CargaDatosJug!$E:$E,PartidoUnico!$D$3,CargaDatosJug!$F:$F,PartidoUnico!$J$3,CargaDatosJug!$G:$G,PartidoUnico!$P$3,CargaDatosJug!$A:$A,PartidoUnico!$D$5)</f>
        <v>0</v>
      </c>
      <c r="I16" s="24" t="str">
        <f t="shared" si="0"/>
        <v/>
      </c>
      <c r="J16" s="4">
        <f>SUMIFS(CargaDatosJug!P:P,CargaDatosJug!$H:$H,PartidoUnico!$C16,CargaDatosJug!$E:$E,PartidoUnico!$D$3,CargaDatosJug!$F:$F,PartidoUnico!$J$3,CargaDatosJug!$G:$G,PartidoUnico!$P$3,CargaDatosJug!$A:$A,PartidoUnico!$D$5)</f>
        <v>0</v>
      </c>
      <c r="K16" s="4">
        <f>SUMIFS(CargaDatosJug!Q:Q,CargaDatosJug!$H:$H,PartidoUnico!$C16,CargaDatosJug!$E:$E,PartidoUnico!$D$3,CargaDatosJug!$F:$F,PartidoUnico!$J$3,CargaDatosJug!$G:$G,PartidoUnico!$P$3,CargaDatosJug!$A:$A,PartidoUnico!$D$5)</f>
        <v>0</v>
      </c>
      <c r="L16" s="24" t="str">
        <f t="shared" si="1"/>
        <v/>
      </c>
      <c r="M16" s="4">
        <f>SUMIFS(CargaDatosJug!S:S,CargaDatosJug!$H:$H,PartidoUnico!$C16,CargaDatosJug!$E:$E,PartidoUnico!$D$3,CargaDatosJug!$F:$F,PartidoUnico!$J$3,CargaDatosJug!$G:$G,PartidoUnico!$P$3,CargaDatosJug!$A:$A,PartidoUnico!$D$5)</f>
        <v>0</v>
      </c>
      <c r="N16" s="4">
        <f>SUMIFS(CargaDatosJug!T:T,CargaDatosJug!$H:$H,PartidoUnico!$C16,CargaDatosJug!$E:$E,PartidoUnico!$D$3,CargaDatosJug!$F:$F,PartidoUnico!$J$3,CargaDatosJug!$G:$G,PartidoUnico!$P$3,CargaDatosJug!$A:$A,PartidoUnico!$D$5)</f>
        <v>0</v>
      </c>
      <c r="O16" s="24" t="str">
        <f t="shared" si="2"/>
        <v/>
      </c>
      <c r="P16" s="4">
        <f>SUMIFS(CargaDatosJug!V:V,CargaDatosJug!$H:$H,PartidoUnico!$C16,CargaDatosJug!$E:$E,PartidoUnico!$D$3,CargaDatosJug!$F:$F,PartidoUnico!$J$3,CargaDatosJug!$G:$G,PartidoUnico!$P$3,CargaDatosJug!$A:$A,PartidoUnico!$D$5)</f>
        <v>0</v>
      </c>
      <c r="Q16" s="4">
        <f>SUMIFS(CargaDatosJug!W:W,CargaDatosJug!$H:$H,PartidoUnico!$C16,CargaDatosJug!$E:$E,PartidoUnico!$D$3,CargaDatosJug!$F:$F,PartidoUnico!$J$3,CargaDatosJug!$G:$G,PartidoUnico!$P$3,CargaDatosJug!$A:$A,PartidoUnico!$D$5)</f>
        <v>0</v>
      </c>
      <c r="R16" s="16">
        <f>SUMIFS(CargaDatosJug!X:X,CargaDatosJug!$H:$H,PartidoUnico!$C16,CargaDatosJug!$E:$E,PartidoUnico!$D$3,CargaDatosJug!$F:$F,PartidoUnico!$J$3,CargaDatosJug!$G:$G,PartidoUnico!$P$3,CargaDatosJug!$A:$A,PartidoUnico!$D$5)</f>
        <v>0</v>
      </c>
      <c r="S16" s="4">
        <f>SUMIFS(CargaDatosJug!Y:Y,CargaDatosJug!$H:$H,PartidoUnico!$C16,CargaDatosJug!$E:$E,PartidoUnico!$D$3,CargaDatosJug!$F:$F,PartidoUnico!$J$3,CargaDatosJug!$G:$G,PartidoUnico!$P$3,CargaDatosJug!$A:$A,PartidoUnico!$D$5)</f>
        <v>0</v>
      </c>
      <c r="T16" s="4">
        <f>SUMIFS(CargaDatosJug!Z:Z,CargaDatosJug!$H:$H,PartidoUnico!$C16,CargaDatosJug!$E:$E,PartidoUnico!$D$3,CargaDatosJug!$F:$F,PartidoUnico!$J$3,CargaDatosJug!$G:$G,PartidoUnico!$P$3,CargaDatosJug!$A:$A,PartidoUnico!$D$5)</f>
        <v>0</v>
      </c>
      <c r="U16" s="4">
        <f>SUMIFS(CargaDatosJug!AA:AA,CargaDatosJug!$H:$H,PartidoUnico!$C16,CargaDatosJug!$E:$E,PartidoUnico!$D$3,CargaDatosJug!$F:$F,PartidoUnico!$J$3,CargaDatosJug!$G:$G,PartidoUnico!$P$3,CargaDatosJug!$A:$A,PartidoUnico!$D$5)</f>
        <v>0</v>
      </c>
      <c r="V16" s="4">
        <f>SUMIFS(CargaDatosJug!AB:AB,CargaDatosJug!$H:$H,PartidoUnico!$C16,CargaDatosJug!$E:$E,PartidoUnico!$D$3,CargaDatosJug!$F:$F,PartidoUnico!$J$3,CargaDatosJug!$G:$G,PartidoUnico!$P$3,CargaDatosJug!$A:$A,PartidoUnico!$D$5)</f>
        <v>0</v>
      </c>
      <c r="W16" s="4">
        <f>SUMIFS(CargaDatosJug!AC:AC,CargaDatosJug!$H:$H,PartidoUnico!$C16,CargaDatosJug!$E:$E,PartidoUnico!$D$3,CargaDatosJug!$F:$F,PartidoUnico!$J$3,CargaDatosJug!$G:$G,PartidoUnico!$P$3,CargaDatosJug!$A:$A,PartidoUnico!$D$5)</f>
        <v>0</v>
      </c>
      <c r="X16" s="4">
        <f>SUMIFS(CargaDatosJug!AD:AD,CargaDatosJug!$H:$H,PartidoUnico!$C16,CargaDatosJug!$E:$E,PartidoUnico!$D$3,CargaDatosJug!$F:$F,PartidoUnico!$J$3,CargaDatosJug!$G:$G,PartidoUnico!$P$3,CargaDatosJug!$A:$A,PartidoUnico!$D$5)</f>
        <v>0</v>
      </c>
      <c r="Y16" s="4">
        <f>SUMIFS(CargaDatosJug!AE:AE,CargaDatosJug!$H:$H,PartidoUnico!$C16,CargaDatosJug!$E:$E,PartidoUnico!$D$3,CargaDatosJug!$F:$F,PartidoUnico!$J$3,CargaDatosJug!$G:$G,PartidoUnico!$P$3,CargaDatosJug!$A:$A,PartidoUnico!$D$5)</f>
        <v>0</v>
      </c>
      <c r="Z16" s="16">
        <f>SUMIFS(CargaDatosJug!AF:AF,CargaDatosJug!$H:$H,PartidoUnico!$C16,CargaDatosJug!$E:$E,PartidoUnico!$D$3,CargaDatosJug!$F:$F,PartidoUnico!$J$3,CargaDatosJug!$G:$G,PartidoUnico!$P$3,CargaDatosJug!$A:$A,PartidoUnico!$D$5)</f>
        <v>0</v>
      </c>
    </row>
    <row r="17" spans="2:26" ht="25" customHeight="1" x14ac:dyDescent="0.2">
      <c r="B17" s="15">
        <f>Tablas!D17</f>
        <v>20</v>
      </c>
      <c r="C17" s="15" t="str">
        <f>Tablas!E17</f>
        <v>Nicolás</v>
      </c>
      <c r="D17" s="14">
        <f>SUMIFS(CargaDatosJug!J:J,CargaDatosJug!$H:$H,PartidoUnico!$C17,CargaDatosJug!$E:$E,PartidoUnico!$D$3,CargaDatosJug!$F:$F,PartidoUnico!$J$3,CargaDatosJug!$G:$G,PartidoUnico!$P$3,CargaDatosJug!$A:$A,PartidoUnico!$D$5)</f>
        <v>0</v>
      </c>
      <c r="E17" s="14">
        <f>SUMIFS(CargaDatosJug!K:K,CargaDatosJug!$H:$H,PartidoUnico!$C17,CargaDatosJug!$E:$E,PartidoUnico!$D$3,CargaDatosJug!$F:$F,PartidoUnico!$J$3,CargaDatosJug!$G:$G,PartidoUnico!$P$3,CargaDatosJug!$A:$A,PartidoUnico!$D$5)</f>
        <v>0</v>
      </c>
      <c r="F17" s="14">
        <f>SUMIFS(CargaDatosJug!L:L,CargaDatosJug!$H:$H,PartidoUnico!$C17,CargaDatosJug!$E:$E,PartidoUnico!$D$3,CargaDatosJug!$F:$F,PartidoUnico!$J$3,CargaDatosJug!$G:$G,PartidoUnico!$P$3,CargaDatosJug!$A:$A,PartidoUnico!$D$5)</f>
        <v>0</v>
      </c>
      <c r="G17" s="14">
        <f>SUMIFS(CargaDatosJug!M:M,CargaDatosJug!$H:$H,PartidoUnico!$C17,CargaDatosJug!$E:$E,PartidoUnico!$D$3,CargaDatosJug!$F:$F,PartidoUnico!$J$3,CargaDatosJug!$G:$G,PartidoUnico!$P$3,CargaDatosJug!$A:$A,PartidoUnico!$D$5)</f>
        <v>0</v>
      </c>
      <c r="H17" s="14">
        <f>SUMIFS(CargaDatosJug!N:N,CargaDatosJug!$H:$H,PartidoUnico!$C17,CargaDatosJug!$E:$E,PartidoUnico!$D$3,CargaDatosJug!$F:$F,PartidoUnico!$J$3,CargaDatosJug!$G:$G,PartidoUnico!$P$3,CargaDatosJug!$A:$A,PartidoUnico!$D$5)</f>
        <v>0</v>
      </c>
      <c r="I17" s="23" t="str">
        <f t="shared" si="0"/>
        <v/>
      </c>
      <c r="J17" s="14">
        <f>SUMIFS(CargaDatosJug!P:P,CargaDatosJug!$H:$H,PartidoUnico!$C17,CargaDatosJug!$E:$E,PartidoUnico!$D$3,CargaDatosJug!$F:$F,PartidoUnico!$J$3,CargaDatosJug!$G:$G,PartidoUnico!$P$3,CargaDatosJug!$A:$A,PartidoUnico!$D$5)</f>
        <v>0</v>
      </c>
      <c r="K17" s="14">
        <f>SUMIFS(CargaDatosJug!Q:Q,CargaDatosJug!$H:$H,PartidoUnico!$C17,CargaDatosJug!$E:$E,PartidoUnico!$D$3,CargaDatosJug!$F:$F,PartidoUnico!$J$3,CargaDatosJug!$G:$G,PartidoUnico!$P$3,CargaDatosJug!$A:$A,PartidoUnico!$D$5)</f>
        <v>0</v>
      </c>
      <c r="L17" s="23" t="str">
        <f t="shared" si="1"/>
        <v/>
      </c>
      <c r="M17" s="14">
        <f>SUMIFS(CargaDatosJug!S:S,CargaDatosJug!$H:$H,PartidoUnico!$C17,CargaDatosJug!$E:$E,PartidoUnico!$D$3,CargaDatosJug!$F:$F,PartidoUnico!$J$3,CargaDatosJug!$G:$G,PartidoUnico!$P$3,CargaDatosJug!$A:$A,PartidoUnico!$D$5)</f>
        <v>0</v>
      </c>
      <c r="N17" s="14">
        <f>SUMIFS(CargaDatosJug!T:T,CargaDatosJug!$H:$H,PartidoUnico!$C17,CargaDatosJug!$E:$E,PartidoUnico!$D$3,CargaDatosJug!$F:$F,PartidoUnico!$J$3,CargaDatosJug!$G:$G,PartidoUnico!$P$3,CargaDatosJug!$A:$A,PartidoUnico!$D$5)</f>
        <v>0</v>
      </c>
      <c r="O17" s="23" t="str">
        <f t="shared" si="2"/>
        <v/>
      </c>
      <c r="P17" s="14">
        <f>SUMIFS(CargaDatosJug!V:V,CargaDatosJug!$H:$H,PartidoUnico!$C17,CargaDatosJug!$E:$E,PartidoUnico!$D$3,CargaDatosJug!$F:$F,PartidoUnico!$J$3,CargaDatosJug!$G:$G,PartidoUnico!$P$3,CargaDatosJug!$A:$A,PartidoUnico!$D$5)</f>
        <v>0</v>
      </c>
      <c r="Q17" s="14">
        <f>SUMIFS(CargaDatosJug!W:W,CargaDatosJug!$H:$H,PartidoUnico!$C17,CargaDatosJug!$E:$E,PartidoUnico!$D$3,CargaDatosJug!$F:$F,PartidoUnico!$J$3,CargaDatosJug!$G:$G,PartidoUnico!$P$3,CargaDatosJug!$A:$A,PartidoUnico!$D$5)</f>
        <v>0</v>
      </c>
      <c r="R17" s="25">
        <f>SUMIFS(CargaDatosJug!X:X,CargaDatosJug!$H:$H,PartidoUnico!$C17,CargaDatosJug!$E:$E,PartidoUnico!$D$3,CargaDatosJug!$F:$F,PartidoUnico!$J$3,CargaDatosJug!$G:$G,PartidoUnico!$P$3,CargaDatosJug!$A:$A,PartidoUnico!$D$5)</f>
        <v>0</v>
      </c>
      <c r="S17" s="14">
        <f>SUMIFS(CargaDatosJug!Y:Y,CargaDatosJug!$H:$H,PartidoUnico!$C17,CargaDatosJug!$E:$E,PartidoUnico!$D$3,CargaDatosJug!$F:$F,PartidoUnico!$J$3,CargaDatosJug!$G:$G,PartidoUnico!$P$3,CargaDatosJug!$A:$A,PartidoUnico!$D$5)</f>
        <v>0</v>
      </c>
      <c r="T17" s="14">
        <f>SUMIFS(CargaDatosJug!Z:Z,CargaDatosJug!$H:$H,PartidoUnico!$C17,CargaDatosJug!$E:$E,PartidoUnico!$D$3,CargaDatosJug!$F:$F,PartidoUnico!$J$3,CargaDatosJug!$G:$G,PartidoUnico!$P$3,CargaDatosJug!$A:$A,PartidoUnico!$D$5)</f>
        <v>0</v>
      </c>
      <c r="U17" s="14">
        <f>SUMIFS(CargaDatosJug!AA:AA,CargaDatosJug!$H:$H,PartidoUnico!$C17,CargaDatosJug!$E:$E,PartidoUnico!$D$3,CargaDatosJug!$F:$F,PartidoUnico!$J$3,CargaDatosJug!$G:$G,PartidoUnico!$P$3,CargaDatosJug!$A:$A,PartidoUnico!$D$5)</f>
        <v>0</v>
      </c>
      <c r="V17" s="14">
        <f>SUMIFS(CargaDatosJug!AB:AB,CargaDatosJug!$H:$H,PartidoUnico!$C17,CargaDatosJug!$E:$E,PartidoUnico!$D$3,CargaDatosJug!$F:$F,PartidoUnico!$J$3,CargaDatosJug!$G:$G,PartidoUnico!$P$3,CargaDatosJug!$A:$A,PartidoUnico!$D$5)</f>
        <v>0</v>
      </c>
      <c r="W17" s="14">
        <f>SUMIFS(CargaDatosJug!AC:AC,CargaDatosJug!$H:$H,PartidoUnico!$C17,CargaDatosJug!$E:$E,PartidoUnico!$D$3,CargaDatosJug!$F:$F,PartidoUnico!$J$3,CargaDatosJug!$G:$G,PartidoUnico!$P$3,CargaDatosJug!$A:$A,PartidoUnico!$D$5)</f>
        <v>0</v>
      </c>
      <c r="X17" s="14">
        <f>SUMIFS(CargaDatosJug!AD:AD,CargaDatosJug!$H:$H,PartidoUnico!$C17,CargaDatosJug!$E:$E,PartidoUnico!$D$3,CargaDatosJug!$F:$F,PartidoUnico!$J$3,CargaDatosJug!$G:$G,PartidoUnico!$P$3,CargaDatosJug!$A:$A,PartidoUnico!$D$5)</f>
        <v>0</v>
      </c>
      <c r="Y17" s="14">
        <f>SUMIFS(CargaDatosJug!AE:AE,CargaDatosJug!$H:$H,PartidoUnico!$C17,CargaDatosJug!$E:$E,PartidoUnico!$D$3,CargaDatosJug!$F:$F,PartidoUnico!$J$3,CargaDatosJug!$G:$G,PartidoUnico!$P$3,CargaDatosJug!$A:$A,PartidoUnico!$D$5)</f>
        <v>0</v>
      </c>
      <c r="Z17" s="25">
        <f>SUMIFS(CargaDatosJug!AF:AF,CargaDatosJug!$H:$H,PartidoUnico!$C17,CargaDatosJug!$E:$E,PartidoUnico!$D$3,CargaDatosJug!$F:$F,PartidoUnico!$J$3,CargaDatosJug!$G:$G,PartidoUnico!$P$3,CargaDatosJug!$A:$A,PartidoUnico!$D$5)</f>
        <v>0</v>
      </c>
    </row>
    <row r="18" spans="2:26" ht="25" customHeight="1" x14ac:dyDescent="0.2">
      <c r="B18" s="16">
        <f>Tablas!D18</f>
        <v>21</v>
      </c>
      <c r="C18" s="16" t="str">
        <f>Tablas!E18</f>
        <v>Federico</v>
      </c>
      <c r="D18" s="4">
        <f>SUMIFS(CargaDatosJug!J:J,CargaDatosJug!$H:$H,PartidoUnico!$C18,CargaDatosJug!$E:$E,PartidoUnico!$D$3,CargaDatosJug!$F:$F,PartidoUnico!$J$3,CargaDatosJug!$G:$G,PartidoUnico!$P$3,CargaDatosJug!$A:$A,PartidoUnico!$D$5)</f>
        <v>0</v>
      </c>
      <c r="E18" s="4">
        <f>SUMIFS(CargaDatosJug!K:K,CargaDatosJug!$H:$H,PartidoUnico!$C18,CargaDatosJug!$E:$E,PartidoUnico!$D$3,CargaDatosJug!$F:$F,PartidoUnico!$J$3,CargaDatosJug!$G:$G,PartidoUnico!$P$3,CargaDatosJug!$A:$A,PartidoUnico!$D$5)</f>
        <v>0</v>
      </c>
      <c r="F18" s="4">
        <f>SUMIFS(CargaDatosJug!L:L,CargaDatosJug!$H:$H,PartidoUnico!$C18,CargaDatosJug!$E:$E,PartidoUnico!$D$3,CargaDatosJug!$F:$F,PartidoUnico!$J$3,CargaDatosJug!$G:$G,PartidoUnico!$P$3,CargaDatosJug!$A:$A,PartidoUnico!$D$5)</f>
        <v>0</v>
      </c>
      <c r="G18" s="4">
        <f>SUMIFS(CargaDatosJug!M:M,CargaDatosJug!$H:$H,PartidoUnico!$C18,CargaDatosJug!$E:$E,PartidoUnico!$D$3,CargaDatosJug!$F:$F,PartidoUnico!$J$3,CargaDatosJug!$G:$G,PartidoUnico!$P$3,CargaDatosJug!$A:$A,PartidoUnico!$D$5)</f>
        <v>0</v>
      </c>
      <c r="H18" s="4">
        <f>SUMIFS(CargaDatosJug!N:N,CargaDatosJug!$H:$H,PartidoUnico!$C18,CargaDatosJug!$E:$E,PartidoUnico!$D$3,CargaDatosJug!$F:$F,PartidoUnico!$J$3,CargaDatosJug!$G:$G,PartidoUnico!$P$3,CargaDatosJug!$A:$A,PartidoUnico!$D$5)</f>
        <v>0</v>
      </c>
      <c r="I18" s="24" t="str">
        <f t="shared" si="0"/>
        <v/>
      </c>
      <c r="J18" s="4">
        <f>SUMIFS(CargaDatosJug!P:P,CargaDatosJug!$H:$H,PartidoUnico!$C18,CargaDatosJug!$E:$E,PartidoUnico!$D$3,CargaDatosJug!$F:$F,PartidoUnico!$J$3,CargaDatosJug!$G:$G,PartidoUnico!$P$3,CargaDatosJug!$A:$A,PartidoUnico!$D$5)</f>
        <v>0</v>
      </c>
      <c r="K18" s="4">
        <f>SUMIFS(CargaDatosJug!Q:Q,CargaDatosJug!$H:$H,PartidoUnico!$C18,CargaDatosJug!$E:$E,PartidoUnico!$D$3,CargaDatosJug!$F:$F,PartidoUnico!$J$3,CargaDatosJug!$G:$G,PartidoUnico!$P$3,CargaDatosJug!$A:$A,PartidoUnico!$D$5)</f>
        <v>0</v>
      </c>
      <c r="L18" s="24" t="str">
        <f t="shared" si="1"/>
        <v/>
      </c>
      <c r="M18" s="4">
        <f>SUMIFS(CargaDatosJug!S:S,CargaDatosJug!$H:$H,PartidoUnico!$C18,CargaDatosJug!$E:$E,PartidoUnico!$D$3,CargaDatosJug!$F:$F,PartidoUnico!$J$3,CargaDatosJug!$G:$G,PartidoUnico!$P$3,CargaDatosJug!$A:$A,PartidoUnico!$D$5)</f>
        <v>0</v>
      </c>
      <c r="N18" s="4">
        <f>SUMIFS(CargaDatosJug!T:T,CargaDatosJug!$H:$H,PartidoUnico!$C18,CargaDatosJug!$E:$E,PartidoUnico!$D$3,CargaDatosJug!$F:$F,PartidoUnico!$J$3,CargaDatosJug!$G:$G,PartidoUnico!$P$3,CargaDatosJug!$A:$A,PartidoUnico!$D$5)</f>
        <v>0</v>
      </c>
      <c r="O18" s="24" t="str">
        <f t="shared" si="2"/>
        <v/>
      </c>
      <c r="P18" s="4">
        <f>SUMIFS(CargaDatosJug!V:V,CargaDatosJug!$H:$H,PartidoUnico!$C18,CargaDatosJug!$E:$E,PartidoUnico!$D$3,CargaDatosJug!$F:$F,PartidoUnico!$J$3,CargaDatosJug!$G:$G,PartidoUnico!$P$3,CargaDatosJug!$A:$A,PartidoUnico!$D$5)</f>
        <v>0</v>
      </c>
      <c r="Q18" s="4">
        <f>SUMIFS(CargaDatosJug!W:W,CargaDatosJug!$H:$H,PartidoUnico!$C18,CargaDatosJug!$E:$E,PartidoUnico!$D$3,CargaDatosJug!$F:$F,PartidoUnico!$J$3,CargaDatosJug!$G:$G,PartidoUnico!$P$3,CargaDatosJug!$A:$A,PartidoUnico!$D$5)</f>
        <v>0</v>
      </c>
      <c r="R18" s="16">
        <f>SUMIFS(CargaDatosJug!X:X,CargaDatosJug!$H:$H,PartidoUnico!$C18,CargaDatosJug!$E:$E,PartidoUnico!$D$3,CargaDatosJug!$F:$F,PartidoUnico!$J$3,CargaDatosJug!$G:$G,PartidoUnico!$P$3,CargaDatosJug!$A:$A,PartidoUnico!$D$5)</f>
        <v>0</v>
      </c>
      <c r="S18" s="4">
        <f>SUMIFS(CargaDatosJug!Y:Y,CargaDatosJug!$H:$H,PartidoUnico!$C18,CargaDatosJug!$E:$E,PartidoUnico!$D$3,CargaDatosJug!$F:$F,PartidoUnico!$J$3,CargaDatosJug!$G:$G,PartidoUnico!$P$3,CargaDatosJug!$A:$A,PartidoUnico!$D$5)</f>
        <v>0</v>
      </c>
      <c r="T18" s="4">
        <f>SUMIFS(CargaDatosJug!Z:Z,CargaDatosJug!$H:$H,PartidoUnico!$C18,CargaDatosJug!$E:$E,PartidoUnico!$D$3,CargaDatosJug!$F:$F,PartidoUnico!$J$3,CargaDatosJug!$G:$G,PartidoUnico!$P$3,CargaDatosJug!$A:$A,PartidoUnico!$D$5)</f>
        <v>0</v>
      </c>
      <c r="U18" s="4">
        <f>SUMIFS(CargaDatosJug!AA:AA,CargaDatosJug!$H:$H,PartidoUnico!$C18,CargaDatosJug!$E:$E,PartidoUnico!$D$3,CargaDatosJug!$F:$F,PartidoUnico!$J$3,CargaDatosJug!$G:$G,PartidoUnico!$P$3,CargaDatosJug!$A:$A,PartidoUnico!$D$5)</f>
        <v>0</v>
      </c>
      <c r="V18" s="4">
        <f>SUMIFS(CargaDatosJug!AB:AB,CargaDatosJug!$H:$H,PartidoUnico!$C18,CargaDatosJug!$E:$E,PartidoUnico!$D$3,CargaDatosJug!$F:$F,PartidoUnico!$J$3,CargaDatosJug!$G:$G,PartidoUnico!$P$3,CargaDatosJug!$A:$A,PartidoUnico!$D$5)</f>
        <v>0</v>
      </c>
      <c r="W18" s="4">
        <f>SUMIFS(CargaDatosJug!AC:AC,CargaDatosJug!$H:$H,PartidoUnico!$C18,CargaDatosJug!$E:$E,PartidoUnico!$D$3,CargaDatosJug!$F:$F,PartidoUnico!$J$3,CargaDatosJug!$G:$G,PartidoUnico!$P$3,CargaDatosJug!$A:$A,PartidoUnico!$D$5)</f>
        <v>0</v>
      </c>
      <c r="X18" s="4">
        <f>SUMIFS(CargaDatosJug!AD:AD,CargaDatosJug!$H:$H,PartidoUnico!$C18,CargaDatosJug!$E:$E,PartidoUnico!$D$3,CargaDatosJug!$F:$F,PartidoUnico!$J$3,CargaDatosJug!$G:$G,PartidoUnico!$P$3,CargaDatosJug!$A:$A,PartidoUnico!$D$5)</f>
        <v>0</v>
      </c>
      <c r="Y18" s="4">
        <f>SUMIFS(CargaDatosJug!AE:AE,CargaDatosJug!$H:$H,PartidoUnico!$C18,CargaDatosJug!$E:$E,PartidoUnico!$D$3,CargaDatosJug!$F:$F,PartidoUnico!$J$3,CargaDatosJug!$G:$G,PartidoUnico!$P$3,CargaDatosJug!$A:$A,PartidoUnico!$D$5)</f>
        <v>0</v>
      </c>
      <c r="Z18" s="16">
        <f>SUMIFS(CargaDatosJug!AF:AF,CargaDatosJug!$H:$H,PartidoUnico!$C18,CargaDatosJug!$E:$E,PartidoUnico!$D$3,CargaDatosJug!$F:$F,PartidoUnico!$J$3,CargaDatosJug!$G:$G,PartidoUnico!$P$3,CargaDatosJug!$A:$A,PartidoUnico!$D$5)</f>
        <v>0</v>
      </c>
    </row>
    <row r="19" spans="2:26" ht="25" customHeight="1" x14ac:dyDescent="0.2">
      <c r="B19" s="15">
        <f>Tablas!D19</f>
        <v>22</v>
      </c>
      <c r="C19" s="15" t="str">
        <f>Tablas!E19</f>
        <v>Matias</v>
      </c>
      <c r="D19" s="14">
        <f>SUMIFS(CargaDatosJug!J:J,CargaDatosJug!$H:$H,PartidoUnico!$C19,CargaDatosJug!$E:$E,PartidoUnico!$D$3,CargaDatosJug!$F:$F,PartidoUnico!$J$3,CargaDatosJug!$G:$G,PartidoUnico!$P$3,CargaDatosJug!$A:$A,PartidoUnico!$D$5)</f>
        <v>0</v>
      </c>
      <c r="E19" s="14">
        <f>SUMIFS(CargaDatosJug!K:K,CargaDatosJug!$H:$H,PartidoUnico!$C19,CargaDatosJug!$E:$E,PartidoUnico!$D$3,CargaDatosJug!$F:$F,PartidoUnico!$J$3,CargaDatosJug!$G:$G,PartidoUnico!$P$3,CargaDatosJug!$A:$A,PartidoUnico!$D$5)</f>
        <v>0</v>
      </c>
      <c r="F19" s="14">
        <f>SUMIFS(CargaDatosJug!L:L,CargaDatosJug!$H:$H,PartidoUnico!$C19,CargaDatosJug!$E:$E,PartidoUnico!$D$3,CargaDatosJug!$F:$F,PartidoUnico!$J$3,CargaDatosJug!$G:$G,PartidoUnico!$P$3,CargaDatosJug!$A:$A,PartidoUnico!$D$5)</f>
        <v>0</v>
      </c>
      <c r="G19" s="14">
        <f>SUMIFS(CargaDatosJug!M:M,CargaDatosJug!$H:$H,PartidoUnico!$C19,CargaDatosJug!$E:$E,PartidoUnico!$D$3,CargaDatosJug!$F:$F,PartidoUnico!$J$3,CargaDatosJug!$G:$G,PartidoUnico!$P$3,CargaDatosJug!$A:$A,PartidoUnico!$D$5)</f>
        <v>0</v>
      </c>
      <c r="H19" s="14">
        <f>SUMIFS(CargaDatosJug!N:N,CargaDatosJug!$H:$H,PartidoUnico!$C19,CargaDatosJug!$E:$E,PartidoUnico!$D$3,CargaDatosJug!$F:$F,PartidoUnico!$J$3,CargaDatosJug!$G:$G,PartidoUnico!$P$3,CargaDatosJug!$A:$A,PartidoUnico!$D$5)</f>
        <v>0</v>
      </c>
      <c r="I19" s="23" t="str">
        <f t="shared" si="0"/>
        <v/>
      </c>
      <c r="J19" s="14">
        <f>SUMIFS(CargaDatosJug!P:P,CargaDatosJug!$H:$H,PartidoUnico!$C19,CargaDatosJug!$E:$E,PartidoUnico!$D$3,CargaDatosJug!$F:$F,PartidoUnico!$J$3,CargaDatosJug!$G:$G,PartidoUnico!$P$3,CargaDatosJug!$A:$A,PartidoUnico!$D$5)</f>
        <v>0</v>
      </c>
      <c r="K19" s="14">
        <f>SUMIFS(CargaDatosJug!Q:Q,CargaDatosJug!$H:$H,PartidoUnico!$C19,CargaDatosJug!$E:$E,PartidoUnico!$D$3,CargaDatosJug!$F:$F,PartidoUnico!$J$3,CargaDatosJug!$G:$G,PartidoUnico!$P$3,CargaDatosJug!$A:$A,PartidoUnico!$D$5)</f>
        <v>0</v>
      </c>
      <c r="L19" s="23" t="str">
        <f t="shared" si="1"/>
        <v/>
      </c>
      <c r="M19" s="14">
        <f>SUMIFS(CargaDatosJug!S:S,CargaDatosJug!$H:$H,PartidoUnico!$C19,CargaDatosJug!$E:$E,PartidoUnico!$D$3,CargaDatosJug!$F:$F,PartidoUnico!$J$3,CargaDatosJug!$G:$G,PartidoUnico!$P$3,CargaDatosJug!$A:$A,PartidoUnico!$D$5)</f>
        <v>0</v>
      </c>
      <c r="N19" s="14">
        <f>SUMIFS(CargaDatosJug!T:T,CargaDatosJug!$H:$H,PartidoUnico!$C19,CargaDatosJug!$E:$E,PartidoUnico!$D$3,CargaDatosJug!$F:$F,PartidoUnico!$J$3,CargaDatosJug!$G:$G,PartidoUnico!$P$3,CargaDatosJug!$A:$A,PartidoUnico!$D$5)</f>
        <v>0</v>
      </c>
      <c r="O19" s="23" t="str">
        <f t="shared" si="2"/>
        <v/>
      </c>
      <c r="P19" s="14">
        <f>SUMIFS(CargaDatosJug!V:V,CargaDatosJug!$H:$H,PartidoUnico!$C19,CargaDatosJug!$E:$E,PartidoUnico!$D$3,CargaDatosJug!$F:$F,PartidoUnico!$J$3,CargaDatosJug!$G:$G,PartidoUnico!$P$3,CargaDatosJug!$A:$A,PartidoUnico!$D$5)</f>
        <v>0</v>
      </c>
      <c r="Q19" s="14">
        <f>SUMIFS(CargaDatosJug!W:W,CargaDatosJug!$H:$H,PartidoUnico!$C19,CargaDatosJug!$E:$E,PartidoUnico!$D$3,CargaDatosJug!$F:$F,PartidoUnico!$J$3,CargaDatosJug!$G:$G,PartidoUnico!$P$3,CargaDatosJug!$A:$A,PartidoUnico!$D$5)</f>
        <v>0</v>
      </c>
      <c r="R19" s="25">
        <f>SUMIFS(CargaDatosJug!X:X,CargaDatosJug!$H:$H,PartidoUnico!$C19,CargaDatosJug!$E:$E,PartidoUnico!$D$3,CargaDatosJug!$F:$F,PartidoUnico!$J$3,CargaDatosJug!$G:$G,PartidoUnico!$P$3,CargaDatosJug!$A:$A,PartidoUnico!$D$5)</f>
        <v>0</v>
      </c>
      <c r="S19" s="14">
        <f>SUMIFS(CargaDatosJug!Y:Y,CargaDatosJug!$H:$H,PartidoUnico!$C19,CargaDatosJug!$E:$E,PartidoUnico!$D$3,CargaDatosJug!$F:$F,PartidoUnico!$J$3,CargaDatosJug!$G:$G,PartidoUnico!$P$3,CargaDatosJug!$A:$A,PartidoUnico!$D$5)</f>
        <v>0</v>
      </c>
      <c r="T19" s="14">
        <f>SUMIFS(CargaDatosJug!Z:Z,CargaDatosJug!$H:$H,PartidoUnico!$C19,CargaDatosJug!$E:$E,PartidoUnico!$D$3,CargaDatosJug!$F:$F,PartidoUnico!$J$3,CargaDatosJug!$G:$G,PartidoUnico!$P$3,CargaDatosJug!$A:$A,PartidoUnico!$D$5)</f>
        <v>0</v>
      </c>
      <c r="U19" s="14">
        <f>SUMIFS(CargaDatosJug!AA:AA,CargaDatosJug!$H:$H,PartidoUnico!$C19,CargaDatosJug!$E:$E,PartidoUnico!$D$3,CargaDatosJug!$F:$F,PartidoUnico!$J$3,CargaDatosJug!$G:$G,PartidoUnico!$P$3,CargaDatosJug!$A:$A,PartidoUnico!$D$5)</f>
        <v>0</v>
      </c>
      <c r="V19" s="14">
        <f>SUMIFS(CargaDatosJug!AB:AB,CargaDatosJug!$H:$H,PartidoUnico!$C19,CargaDatosJug!$E:$E,PartidoUnico!$D$3,CargaDatosJug!$F:$F,PartidoUnico!$J$3,CargaDatosJug!$G:$G,PartidoUnico!$P$3,CargaDatosJug!$A:$A,PartidoUnico!$D$5)</f>
        <v>0</v>
      </c>
      <c r="W19" s="14">
        <f>SUMIFS(CargaDatosJug!AC:AC,CargaDatosJug!$H:$H,PartidoUnico!$C19,CargaDatosJug!$E:$E,PartidoUnico!$D$3,CargaDatosJug!$F:$F,PartidoUnico!$J$3,CargaDatosJug!$G:$G,PartidoUnico!$P$3,CargaDatosJug!$A:$A,PartidoUnico!$D$5)</f>
        <v>0</v>
      </c>
      <c r="X19" s="14">
        <f>SUMIFS(CargaDatosJug!AD:AD,CargaDatosJug!$H:$H,PartidoUnico!$C19,CargaDatosJug!$E:$E,PartidoUnico!$D$3,CargaDatosJug!$F:$F,PartidoUnico!$J$3,CargaDatosJug!$G:$G,PartidoUnico!$P$3,CargaDatosJug!$A:$A,PartidoUnico!$D$5)</f>
        <v>0</v>
      </c>
      <c r="Y19" s="14">
        <f>SUMIFS(CargaDatosJug!AE:AE,CargaDatosJug!$H:$H,PartidoUnico!$C19,CargaDatosJug!$E:$E,PartidoUnico!$D$3,CargaDatosJug!$F:$F,PartidoUnico!$J$3,CargaDatosJug!$G:$G,PartidoUnico!$P$3,CargaDatosJug!$A:$A,PartidoUnico!$D$5)</f>
        <v>0</v>
      </c>
      <c r="Z19" s="25">
        <f>SUMIFS(CargaDatosJug!AF:AF,CargaDatosJug!$H:$H,PartidoUnico!$C19,CargaDatosJug!$E:$E,PartidoUnico!$D$3,CargaDatosJug!$F:$F,PartidoUnico!$J$3,CargaDatosJug!$G:$G,PartidoUnico!$P$3,CargaDatosJug!$A:$A,PartidoUnico!$D$5)</f>
        <v>0</v>
      </c>
    </row>
    <row r="20" spans="2:26" ht="25" customHeight="1" x14ac:dyDescent="0.2">
      <c r="B20" s="16">
        <f>Tablas!D20</f>
        <v>33</v>
      </c>
      <c r="C20" s="16" t="str">
        <f>Tablas!E20</f>
        <v>Lautaro</v>
      </c>
      <c r="D20" s="4">
        <f>SUMIFS(CargaDatosJug!J:J,CargaDatosJug!$H:$H,PartidoUnico!$C20,CargaDatosJug!$E:$E,PartidoUnico!$D$3,CargaDatosJug!$F:$F,PartidoUnico!$J$3,CargaDatosJug!$G:$G,PartidoUnico!$P$3,CargaDatosJug!$A:$A,PartidoUnico!$D$5)</f>
        <v>0</v>
      </c>
      <c r="E20" s="4">
        <f>SUMIFS(CargaDatosJug!K:K,CargaDatosJug!$H:$H,PartidoUnico!$C20,CargaDatosJug!$E:$E,PartidoUnico!$D$3,CargaDatosJug!$F:$F,PartidoUnico!$J$3,CargaDatosJug!$G:$G,PartidoUnico!$P$3,CargaDatosJug!$A:$A,PartidoUnico!$D$5)</f>
        <v>0</v>
      </c>
      <c r="F20" s="4">
        <f>SUMIFS(CargaDatosJug!L:L,CargaDatosJug!$H:$H,PartidoUnico!$C20,CargaDatosJug!$E:$E,PartidoUnico!$D$3,CargaDatosJug!$F:$F,PartidoUnico!$J$3,CargaDatosJug!$G:$G,PartidoUnico!$P$3,CargaDatosJug!$A:$A,PartidoUnico!$D$5)</f>
        <v>0</v>
      </c>
      <c r="G20" s="4">
        <f>SUMIFS(CargaDatosJug!M:M,CargaDatosJug!$H:$H,PartidoUnico!$C20,CargaDatosJug!$E:$E,PartidoUnico!$D$3,CargaDatosJug!$F:$F,PartidoUnico!$J$3,CargaDatosJug!$G:$G,PartidoUnico!$P$3,CargaDatosJug!$A:$A,PartidoUnico!$D$5)</f>
        <v>0</v>
      </c>
      <c r="H20" s="4">
        <f>SUMIFS(CargaDatosJug!N:N,CargaDatosJug!$H:$H,PartidoUnico!$C20,CargaDatosJug!$E:$E,PartidoUnico!$D$3,CargaDatosJug!$F:$F,PartidoUnico!$J$3,CargaDatosJug!$G:$G,PartidoUnico!$P$3,CargaDatosJug!$A:$A,PartidoUnico!$D$5)</f>
        <v>0</v>
      </c>
      <c r="I20" s="24" t="str">
        <f t="shared" ref="I20:I21" si="3">IFERROR(G20/H20,"")</f>
        <v/>
      </c>
      <c r="J20" s="4">
        <f>SUMIFS(CargaDatosJug!P:P,CargaDatosJug!$H:$H,PartidoUnico!$C20,CargaDatosJug!$E:$E,PartidoUnico!$D$3,CargaDatosJug!$F:$F,PartidoUnico!$J$3,CargaDatosJug!$G:$G,PartidoUnico!$P$3,CargaDatosJug!$A:$A,PartidoUnico!$D$5)</f>
        <v>0</v>
      </c>
      <c r="K20" s="4">
        <f>SUMIFS(CargaDatosJug!Q:Q,CargaDatosJug!$H:$H,PartidoUnico!$C20,CargaDatosJug!$E:$E,PartidoUnico!$D$3,CargaDatosJug!$F:$F,PartidoUnico!$J$3,CargaDatosJug!$G:$G,PartidoUnico!$P$3,CargaDatosJug!$A:$A,PartidoUnico!$D$5)</f>
        <v>0</v>
      </c>
      <c r="L20" s="24" t="str">
        <f t="shared" ref="L20:L21" si="4">IFERROR(J20/K20,"")</f>
        <v/>
      </c>
      <c r="M20" s="4">
        <f>SUMIFS(CargaDatosJug!S:S,CargaDatosJug!$H:$H,PartidoUnico!$C20,CargaDatosJug!$E:$E,PartidoUnico!$D$3,CargaDatosJug!$F:$F,PartidoUnico!$J$3,CargaDatosJug!$G:$G,PartidoUnico!$P$3,CargaDatosJug!$A:$A,PartidoUnico!$D$5)</f>
        <v>0</v>
      </c>
      <c r="N20" s="4">
        <f>SUMIFS(CargaDatosJug!T:T,CargaDatosJug!$H:$H,PartidoUnico!$C20,CargaDatosJug!$E:$E,PartidoUnico!$D$3,CargaDatosJug!$F:$F,PartidoUnico!$J$3,CargaDatosJug!$G:$G,PartidoUnico!$P$3,CargaDatosJug!$A:$A,PartidoUnico!$D$5)</f>
        <v>0</v>
      </c>
      <c r="O20" s="24" t="str">
        <f t="shared" ref="O20:O21" si="5">IFERROR(M20/N20,"")</f>
        <v/>
      </c>
      <c r="P20" s="4">
        <f>SUMIFS(CargaDatosJug!V:V,CargaDatosJug!$H:$H,PartidoUnico!$C20,CargaDatosJug!$E:$E,PartidoUnico!$D$3,CargaDatosJug!$F:$F,PartidoUnico!$J$3,CargaDatosJug!$G:$G,PartidoUnico!$P$3,CargaDatosJug!$A:$A,PartidoUnico!$D$5)</f>
        <v>0</v>
      </c>
      <c r="Q20" s="4">
        <f>SUMIFS(CargaDatosJug!W:W,CargaDatosJug!$H:$H,PartidoUnico!$C20,CargaDatosJug!$E:$E,PartidoUnico!$D$3,CargaDatosJug!$F:$F,PartidoUnico!$J$3,CargaDatosJug!$G:$G,PartidoUnico!$P$3,CargaDatosJug!$A:$A,PartidoUnico!$D$5)</f>
        <v>0</v>
      </c>
      <c r="R20" s="16">
        <f>SUMIFS(CargaDatosJug!X:X,CargaDatosJug!$H:$H,PartidoUnico!$C20,CargaDatosJug!$E:$E,PartidoUnico!$D$3,CargaDatosJug!$F:$F,PartidoUnico!$J$3,CargaDatosJug!$G:$G,PartidoUnico!$P$3,CargaDatosJug!$A:$A,PartidoUnico!$D$5)</f>
        <v>0</v>
      </c>
      <c r="S20" s="4">
        <f>SUMIFS(CargaDatosJug!Y:Y,CargaDatosJug!$H:$H,PartidoUnico!$C20,CargaDatosJug!$E:$E,PartidoUnico!$D$3,CargaDatosJug!$F:$F,PartidoUnico!$J$3,CargaDatosJug!$G:$G,PartidoUnico!$P$3,CargaDatosJug!$A:$A,PartidoUnico!$D$5)</f>
        <v>0</v>
      </c>
      <c r="T20" s="4">
        <f>SUMIFS(CargaDatosJug!Z:Z,CargaDatosJug!$H:$H,PartidoUnico!$C20,CargaDatosJug!$E:$E,PartidoUnico!$D$3,CargaDatosJug!$F:$F,PartidoUnico!$J$3,CargaDatosJug!$G:$G,PartidoUnico!$P$3,CargaDatosJug!$A:$A,PartidoUnico!$D$5)</f>
        <v>0</v>
      </c>
      <c r="U20" s="4">
        <f>SUMIFS(CargaDatosJug!AA:AA,CargaDatosJug!$H:$H,PartidoUnico!$C20,CargaDatosJug!$E:$E,PartidoUnico!$D$3,CargaDatosJug!$F:$F,PartidoUnico!$J$3,CargaDatosJug!$G:$G,PartidoUnico!$P$3,CargaDatosJug!$A:$A,PartidoUnico!$D$5)</f>
        <v>0</v>
      </c>
      <c r="V20" s="4">
        <f>SUMIFS(CargaDatosJug!AB:AB,CargaDatosJug!$H:$H,PartidoUnico!$C20,CargaDatosJug!$E:$E,PartidoUnico!$D$3,CargaDatosJug!$F:$F,PartidoUnico!$J$3,CargaDatosJug!$G:$G,PartidoUnico!$P$3,CargaDatosJug!$A:$A,PartidoUnico!$D$5)</f>
        <v>0</v>
      </c>
      <c r="W20" s="4">
        <f>SUMIFS(CargaDatosJug!AC:AC,CargaDatosJug!$H:$H,PartidoUnico!$C20,CargaDatosJug!$E:$E,PartidoUnico!$D$3,CargaDatosJug!$F:$F,PartidoUnico!$J$3,CargaDatosJug!$G:$G,PartidoUnico!$P$3,CargaDatosJug!$A:$A,PartidoUnico!$D$5)</f>
        <v>0</v>
      </c>
      <c r="X20" s="4">
        <f>SUMIFS(CargaDatosJug!AD:AD,CargaDatosJug!$H:$H,PartidoUnico!$C20,CargaDatosJug!$E:$E,PartidoUnico!$D$3,CargaDatosJug!$F:$F,PartidoUnico!$J$3,CargaDatosJug!$G:$G,PartidoUnico!$P$3,CargaDatosJug!$A:$A,PartidoUnico!$D$5)</f>
        <v>0</v>
      </c>
      <c r="Y20" s="4">
        <f>SUMIFS(CargaDatosJug!AE:AE,CargaDatosJug!$H:$H,PartidoUnico!$C20,CargaDatosJug!$E:$E,PartidoUnico!$D$3,CargaDatosJug!$F:$F,PartidoUnico!$J$3,CargaDatosJug!$G:$G,PartidoUnico!$P$3,CargaDatosJug!$A:$A,PartidoUnico!$D$5)</f>
        <v>0</v>
      </c>
      <c r="Z20" s="16">
        <f>SUMIFS(CargaDatosJug!AF:AF,CargaDatosJug!$H:$H,PartidoUnico!$C20,CargaDatosJug!$E:$E,PartidoUnico!$D$3,CargaDatosJug!$F:$F,PartidoUnico!$J$3,CargaDatosJug!$G:$G,PartidoUnico!$P$3,CargaDatosJug!$A:$A,PartidoUnico!$D$5)</f>
        <v>0</v>
      </c>
    </row>
    <row r="21" spans="2:26" ht="25" customHeight="1" x14ac:dyDescent="0.2">
      <c r="B21" s="15">
        <f>Tablas!D21</f>
        <v>44</v>
      </c>
      <c r="C21" s="15" t="str">
        <f>Tablas!E21</f>
        <v>Nahuel</v>
      </c>
      <c r="D21" s="14">
        <f>SUMIFS(CargaDatosJug!J:J,CargaDatosJug!$H:$H,PartidoUnico!$C21,CargaDatosJug!$E:$E,PartidoUnico!$D$3,CargaDatosJug!$F:$F,PartidoUnico!$J$3,CargaDatosJug!$G:$G,PartidoUnico!$P$3,CargaDatosJug!$A:$A,PartidoUnico!$D$5)</f>
        <v>0</v>
      </c>
      <c r="E21" s="14">
        <f>SUMIFS(CargaDatosJug!K:K,CargaDatosJug!$H:$H,PartidoUnico!$C21,CargaDatosJug!$E:$E,PartidoUnico!$D$3,CargaDatosJug!$F:$F,PartidoUnico!$J$3,CargaDatosJug!$G:$G,PartidoUnico!$P$3,CargaDatosJug!$A:$A,PartidoUnico!$D$5)</f>
        <v>0</v>
      </c>
      <c r="F21" s="14">
        <f>SUMIFS(CargaDatosJug!L:L,CargaDatosJug!$H:$H,PartidoUnico!$C21,CargaDatosJug!$E:$E,PartidoUnico!$D$3,CargaDatosJug!$F:$F,PartidoUnico!$J$3,CargaDatosJug!$G:$G,PartidoUnico!$P$3,CargaDatosJug!$A:$A,PartidoUnico!$D$5)</f>
        <v>0</v>
      </c>
      <c r="G21" s="14">
        <f>SUMIFS(CargaDatosJug!M:M,CargaDatosJug!$H:$H,PartidoUnico!$C21,CargaDatosJug!$E:$E,PartidoUnico!$D$3,CargaDatosJug!$F:$F,PartidoUnico!$J$3,CargaDatosJug!$G:$G,PartidoUnico!$P$3,CargaDatosJug!$A:$A,PartidoUnico!$D$5)</f>
        <v>0</v>
      </c>
      <c r="H21" s="14">
        <f>SUMIFS(CargaDatosJug!N:N,CargaDatosJug!$H:$H,PartidoUnico!$C21,CargaDatosJug!$E:$E,PartidoUnico!$D$3,CargaDatosJug!$F:$F,PartidoUnico!$J$3,CargaDatosJug!$G:$G,PartidoUnico!$P$3,CargaDatosJug!$A:$A,PartidoUnico!$D$5)</f>
        <v>0</v>
      </c>
      <c r="I21" s="23" t="str">
        <f t="shared" si="3"/>
        <v/>
      </c>
      <c r="J21" s="14">
        <f>SUMIFS(CargaDatosJug!P:P,CargaDatosJug!$H:$H,PartidoUnico!$C21,CargaDatosJug!$E:$E,PartidoUnico!$D$3,CargaDatosJug!$F:$F,PartidoUnico!$J$3,CargaDatosJug!$G:$G,PartidoUnico!$P$3,CargaDatosJug!$A:$A,PartidoUnico!$D$5)</f>
        <v>0</v>
      </c>
      <c r="K21" s="14">
        <f>SUMIFS(CargaDatosJug!Q:Q,CargaDatosJug!$H:$H,PartidoUnico!$C21,CargaDatosJug!$E:$E,PartidoUnico!$D$3,CargaDatosJug!$F:$F,PartidoUnico!$J$3,CargaDatosJug!$G:$G,PartidoUnico!$P$3,CargaDatosJug!$A:$A,PartidoUnico!$D$5)</f>
        <v>0</v>
      </c>
      <c r="L21" s="23" t="str">
        <f t="shared" si="4"/>
        <v/>
      </c>
      <c r="M21" s="14">
        <f>SUMIFS(CargaDatosJug!S:S,CargaDatosJug!$H:$H,PartidoUnico!$C21,CargaDatosJug!$E:$E,PartidoUnico!$D$3,CargaDatosJug!$F:$F,PartidoUnico!$J$3,CargaDatosJug!$G:$G,PartidoUnico!$P$3,CargaDatosJug!$A:$A,PartidoUnico!$D$5)</f>
        <v>0</v>
      </c>
      <c r="N21" s="14">
        <f>SUMIFS(CargaDatosJug!T:T,CargaDatosJug!$H:$H,PartidoUnico!$C21,CargaDatosJug!$E:$E,PartidoUnico!$D$3,CargaDatosJug!$F:$F,PartidoUnico!$J$3,CargaDatosJug!$G:$G,PartidoUnico!$P$3,CargaDatosJug!$A:$A,PartidoUnico!$D$5)</f>
        <v>0</v>
      </c>
      <c r="O21" s="23" t="str">
        <f t="shared" si="5"/>
        <v/>
      </c>
      <c r="P21" s="14">
        <f>SUMIFS(CargaDatosJug!V:V,CargaDatosJug!$H:$H,PartidoUnico!$C21,CargaDatosJug!$E:$E,PartidoUnico!$D$3,CargaDatosJug!$F:$F,PartidoUnico!$J$3,CargaDatosJug!$G:$G,PartidoUnico!$P$3,CargaDatosJug!$A:$A,PartidoUnico!$D$5)</f>
        <v>0</v>
      </c>
      <c r="Q21" s="14">
        <f>SUMIFS(CargaDatosJug!W:W,CargaDatosJug!$H:$H,PartidoUnico!$C21,CargaDatosJug!$E:$E,PartidoUnico!$D$3,CargaDatosJug!$F:$F,PartidoUnico!$J$3,CargaDatosJug!$G:$G,PartidoUnico!$P$3,CargaDatosJug!$A:$A,PartidoUnico!$D$5)</f>
        <v>0</v>
      </c>
      <c r="R21" s="25">
        <f>SUMIFS(CargaDatosJug!X:X,CargaDatosJug!$H:$H,PartidoUnico!$C21,CargaDatosJug!$E:$E,PartidoUnico!$D$3,CargaDatosJug!$F:$F,PartidoUnico!$J$3,CargaDatosJug!$G:$G,PartidoUnico!$P$3,CargaDatosJug!$A:$A,PartidoUnico!$D$5)</f>
        <v>0</v>
      </c>
      <c r="S21" s="14">
        <f>SUMIFS(CargaDatosJug!Y:Y,CargaDatosJug!$H:$H,PartidoUnico!$C21,CargaDatosJug!$E:$E,PartidoUnico!$D$3,CargaDatosJug!$F:$F,PartidoUnico!$J$3,CargaDatosJug!$G:$G,PartidoUnico!$P$3,CargaDatosJug!$A:$A,PartidoUnico!$D$5)</f>
        <v>0</v>
      </c>
      <c r="T21" s="14">
        <f>SUMIFS(CargaDatosJug!Z:Z,CargaDatosJug!$H:$H,PartidoUnico!$C21,CargaDatosJug!$E:$E,PartidoUnico!$D$3,CargaDatosJug!$F:$F,PartidoUnico!$J$3,CargaDatosJug!$G:$G,PartidoUnico!$P$3,CargaDatosJug!$A:$A,PartidoUnico!$D$5)</f>
        <v>0</v>
      </c>
      <c r="U21" s="14">
        <f>SUMIFS(CargaDatosJug!AA:AA,CargaDatosJug!$H:$H,PartidoUnico!$C21,CargaDatosJug!$E:$E,PartidoUnico!$D$3,CargaDatosJug!$F:$F,PartidoUnico!$J$3,CargaDatosJug!$G:$G,PartidoUnico!$P$3,CargaDatosJug!$A:$A,PartidoUnico!$D$5)</f>
        <v>0</v>
      </c>
      <c r="V21" s="14">
        <f>SUMIFS(CargaDatosJug!AB:AB,CargaDatosJug!$H:$H,PartidoUnico!$C21,CargaDatosJug!$E:$E,PartidoUnico!$D$3,CargaDatosJug!$F:$F,PartidoUnico!$J$3,CargaDatosJug!$G:$G,PartidoUnico!$P$3,CargaDatosJug!$A:$A,PartidoUnico!$D$5)</f>
        <v>0</v>
      </c>
      <c r="W21" s="14">
        <f>SUMIFS(CargaDatosJug!AC:AC,CargaDatosJug!$H:$H,PartidoUnico!$C21,CargaDatosJug!$E:$E,PartidoUnico!$D$3,CargaDatosJug!$F:$F,PartidoUnico!$J$3,CargaDatosJug!$G:$G,PartidoUnico!$P$3,CargaDatosJug!$A:$A,PartidoUnico!$D$5)</f>
        <v>0</v>
      </c>
      <c r="X21" s="14">
        <f>SUMIFS(CargaDatosJug!AD:AD,CargaDatosJug!$H:$H,PartidoUnico!$C21,CargaDatosJug!$E:$E,PartidoUnico!$D$3,CargaDatosJug!$F:$F,PartidoUnico!$J$3,CargaDatosJug!$G:$G,PartidoUnico!$P$3,CargaDatosJug!$A:$A,PartidoUnico!$D$5)</f>
        <v>0</v>
      </c>
      <c r="Y21" s="14">
        <f>SUMIFS(CargaDatosJug!AE:AE,CargaDatosJug!$H:$H,PartidoUnico!$C21,CargaDatosJug!$E:$E,PartidoUnico!$D$3,CargaDatosJug!$F:$F,PartidoUnico!$J$3,CargaDatosJug!$G:$G,PartidoUnico!$P$3,CargaDatosJug!$A:$A,PartidoUnico!$D$5)</f>
        <v>0</v>
      </c>
      <c r="Z21" s="25">
        <f>SUMIFS(CargaDatosJug!AF:AF,CargaDatosJug!$H:$H,PartidoUnico!$C21,CargaDatosJug!$E:$E,PartidoUnico!$D$3,CargaDatosJug!$F:$F,PartidoUnico!$J$3,CargaDatosJug!$G:$G,PartidoUnico!$P$3,CargaDatosJug!$A:$A,PartidoUnico!$D$5)</f>
        <v>0</v>
      </c>
    </row>
    <row r="22" spans="2:26" ht="25" customHeight="1" x14ac:dyDescent="0.2">
      <c r="B22" s="16">
        <f>Tablas!D22</f>
        <v>55</v>
      </c>
      <c r="C22" s="16" t="str">
        <f>Tablas!E22</f>
        <v>Lucas</v>
      </c>
      <c r="D22" s="4">
        <f>SUMIFS(CargaDatosJug!J:J,CargaDatosJug!$H:$H,PartidoUnico!$C22,CargaDatosJug!$E:$E,PartidoUnico!$D$3,CargaDatosJug!$F:$F,PartidoUnico!$J$3,CargaDatosJug!$G:$G,PartidoUnico!$P$3,CargaDatosJug!$A:$A,PartidoUnico!$D$5)</f>
        <v>0</v>
      </c>
      <c r="E22" s="4">
        <f>SUMIFS(CargaDatosJug!K:K,CargaDatosJug!$H:$H,PartidoUnico!$C22,CargaDatosJug!$E:$E,PartidoUnico!$D$3,CargaDatosJug!$F:$F,PartidoUnico!$J$3,CargaDatosJug!$G:$G,PartidoUnico!$P$3,CargaDatosJug!$A:$A,PartidoUnico!$D$5)</f>
        <v>0</v>
      </c>
      <c r="F22" s="4">
        <f>SUMIFS(CargaDatosJug!L:L,CargaDatosJug!$H:$H,PartidoUnico!$C22,CargaDatosJug!$E:$E,PartidoUnico!$D$3,CargaDatosJug!$F:$F,PartidoUnico!$J$3,CargaDatosJug!$G:$G,PartidoUnico!$P$3,CargaDatosJug!$A:$A,PartidoUnico!$D$5)</f>
        <v>0</v>
      </c>
      <c r="G22" s="4">
        <f>SUMIFS(CargaDatosJug!M:M,CargaDatosJug!$H:$H,PartidoUnico!$C22,CargaDatosJug!$E:$E,PartidoUnico!$D$3,CargaDatosJug!$F:$F,PartidoUnico!$J$3,CargaDatosJug!$G:$G,PartidoUnico!$P$3,CargaDatosJug!$A:$A,PartidoUnico!$D$5)</f>
        <v>0</v>
      </c>
      <c r="H22" s="4">
        <f>SUMIFS(CargaDatosJug!N:N,CargaDatosJug!$H:$H,PartidoUnico!$C22,CargaDatosJug!$E:$E,PartidoUnico!$D$3,CargaDatosJug!$F:$F,PartidoUnico!$J$3,CargaDatosJug!$G:$G,PartidoUnico!$P$3,CargaDatosJug!$A:$A,PartidoUnico!$D$5)</f>
        <v>0</v>
      </c>
      <c r="I22" s="24" t="str">
        <f t="shared" si="0"/>
        <v/>
      </c>
      <c r="J22" s="4">
        <f>SUMIFS(CargaDatosJug!P:P,CargaDatosJug!$H:$H,PartidoUnico!$C22,CargaDatosJug!$E:$E,PartidoUnico!$D$3,CargaDatosJug!$F:$F,PartidoUnico!$J$3,CargaDatosJug!$G:$G,PartidoUnico!$P$3,CargaDatosJug!$A:$A,PartidoUnico!$D$5)</f>
        <v>0</v>
      </c>
      <c r="K22" s="4">
        <f>SUMIFS(CargaDatosJug!Q:Q,CargaDatosJug!$H:$H,PartidoUnico!$C22,CargaDatosJug!$E:$E,PartidoUnico!$D$3,CargaDatosJug!$F:$F,PartidoUnico!$J$3,CargaDatosJug!$G:$G,PartidoUnico!$P$3,CargaDatosJug!$A:$A,PartidoUnico!$D$5)</f>
        <v>0</v>
      </c>
      <c r="L22" s="24" t="str">
        <f t="shared" si="1"/>
        <v/>
      </c>
      <c r="M22" s="4">
        <f>SUMIFS(CargaDatosJug!S:S,CargaDatosJug!$H:$H,PartidoUnico!$C22,CargaDatosJug!$E:$E,PartidoUnico!$D$3,CargaDatosJug!$F:$F,PartidoUnico!$J$3,CargaDatosJug!$G:$G,PartidoUnico!$P$3,CargaDatosJug!$A:$A,PartidoUnico!$D$5)</f>
        <v>0</v>
      </c>
      <c r="N22" s="4">
        <f>SUMIFS(CargaDatosJug!T:T,CargaDatosJug!$H:$H,PartidoUnico!$C22,CargaDatosJug!$E:$E,PartidoUnico!$D$3,CargaDatosJug!$F:$F,PartidoUnico!$J$3,CargaDatosJug!$G:$G,PartidoUnico!$P$3,CargaDatosJug!$A:$A,PartidoUnico!$D$5)</f>
        <v>0</v>
      </c>
      <c r="O22" s="24" t="str">
        <f t="shared" si="2"/>
        <v/>
      </c>
      <c r="P22" s="4">
        <f>SUMIFS(CargaDatosJug!V:V,CargaDatosJug!$H:$H,PartidoUnico!$C22,CargaDatosJug!$E:$E,PartidoUnico!$D$3,CargaDatosJug!$F:$F,PartidoUnico!$J$3,CargaDatosJug!$G:$G,PartidoUnico!$P$3,CargaDatosJug!$A:$A,PartidoUnico!$D$5)</f>
        <v>0</v>
      </c>
      <c r="Q22" s="4">
        <f>SUMIFS(CargaDatosJug!W:W,CargaDatosJug!$H:$H,PartidoUnico!$C22,CargaDatosJug!$E:$E,PartidoUnico!$D$3,CargaDatosJug!$F:$F,PartidoUnico!$J$3,CargaDatosJug!$G:$G,PartidoUnico!$P$3,CargaDatosJug!$A:$A,PartidoUnico!$D$5)</f>
        <v>0</v>
      </c>
      <c r="R22" s="16">
        <f>SUMIFS(CargaDatosJug!X:X,CargaDatosJug!$H:$H,PartidoUnico!$C22,CargaDatosJug!$E:$E,PartidoUnico!$D$3,CargaDatosJug!$F:$F,PartidoUnico!$J$3,CargaDatosJug!$G:$G,PartidoUnico!$P$3,CargaDatosJug!$A:$A,PartidoUnico!$D$5)</f>
        <v>0</v>
      </c>
      <c r="S22" s="4">
        <f>SUMIFS(CargaDatosJug!Y:Y,CargaDatosJug!$H:$H,PartidoUnico!$C22,CargaDatosJug!$E:$E,PartidoUnico!$D$3,CargaDatosJug!$F:$F,PartidoUnico!$J$3,CargaDatosJug!$G:$G,PartidoUnico!$P$3,CargaDatosJug!$A:$A,PartidoUnico!$D$5)</f>
        <v>0</v>
      </c>
      <c r="T22" s="4">
        <f>SUMIFS(CargaDatosJug!Z:Z,CargaDatosJug!$H:$H,PartidoUnico!$C22,CargaDatosJug!$E:$E,PartidoUnico!$D$3,CargaDatosJug!$F:$F,PartidoUnico!$J$3,CargaDatosJug!$G:$G,PartidoUnico!$P$3,CargaDatosJug!$A:$A,PartidoUnico!$D$5)</f>
        <v>0</v>
      </c>
      <c r="U22" s="4">
        <f>SUMIFS(CargaDatosJug!AA:AA,CargaDatosJug!$H:$H,PartidoUnico!$C22,CargaDatosJug!$E:$E,PartidoUnico!$D$3,CargaDatosJug!$F:$F,PartidoUnico!$J$3,CargaDatosJug!$G:$G,PartidoUnico!$P$3,CargaDatosJug!$A:$A,PartidoUnico!$D$5)</f>
        <v>0</v>
      </c>
      <c r="V22" s="4">
        <f>SUMIFS(CargaDatosJug!AB:AB,CargaDatosJug!$H:$H,PartidoUnico!$C22,CargaDatosJug!$E:$E,PartidoUnico!$D$3,CargaDatosJug!$F:$F,PartidoUnico!$J$3,CargaDatosJug!$G:$G,PartidoUnico!$P$3,CargaDatosJug!$A:$A,PartidoUnico!$D$5)</f>
        <v>0</v>
      </c>
      <c r="W22" s="4">
        <f>SUMIFS(CargaDatosJug!AC:AC,CargaDatosJug!$H:$H,PartidoUnico!$C22,CargaDatosJug!$E:$E,PartidoUnico!$D$3,CargaDatosJug!$F:$F,PartidoUnico!$J$3,CargaDatosJug!$G:$G,PartidoUnico!$P$3,CargaDatosJug!$A:$A,PartidoUnico!$D$5)</f>
        <v>0</v>
      </c>
      <c r="X22" s="4">
        <f>SUMIFS(CargaDatosJug!AD:AD,CargaDatosJug!$H:$H,PartidoUnico!$C22,CargaDatosJug!$E:$E,PartidoUnico!$D$3,CargaDatosJug!$F:$F,PartidoUnico!$J$3,CargaDatosJug!$G:$G,PartidoUnico!$P$3,CargaDatosJug!$A:$A,PartidoUnico!$D$5)</f>
        <v>0</v>
      </c>
      <c r="Y22" s="4">
        <f>SUMIFS(CargaDatosJug!AE:AE,CargaDatosJug!$H:$H,PartidoUnico!$C22,CargaDatosJug!$E:$E,PartidoUnico!$D$3,CargaDatosJug!$F:$F,PartidoUnico!$J$3,CargaDatosJug!$G:$G,PartidoUnico!$P$3,CargaDatosJug!$A:$A,PartidoUnico!$D$5)</f>
        <v>0</v>
      </c>
      <c r="Z22" s="16">
        <f>SUMIFS(CargaDatosJug!AF:AF,CargaDatosJug!$H:$H,PartidoUnico!$C22,CargaDatosJug!$E:$E,PartidoUnico!$D$3,CargaDatosJug!$F:$F,PartidoUnico!$J$3,CargaDatosJug!$G:$G,PartidoUnico!$P$3,CargaDatosJug!$A:$A,PartidoUnico!$D$5)</f>
        <v>0</v>
      </c>
    </row>
    <row r="23" spans="2:26" ht="25" customHeight="1" x14ac:dyDescent="0.2">
      <c r="B23" s="15">
        <f>Tablas!D23</f>
        <v>66</v>
      </c>
      <c r="C23" s="15" t="str">
        <f>Tablas!E23</f>
        <v>Fernando</v>
      </c>
      <c r="D23" s="14">
        <f>SUMIFS(CargaDatosJug!J:J,CargaDatosJug!$H:$H,PartidoUnico!$C23,CargaDatosJug!$E:$E,PartidoUnico!$D$3,CargaDatosJug!$F:$F,PartidoUnico!$J$3,CargaDatosJug!$G:$G,PartidoUnico!$P$3,CargaDatosJug!$A:$A,PartidoUnico!$D$5)</f>
        <v>0</v>
      </c>
      <c r="E23" s="14">
        <f>SUMIFS(CargaDatosJug!K:K,CargaDatosJug!$H:$H,PartidoUnico!$C23,CargaDatosJug!$E:$E,PartidoUnico!$D$3,CargaDatosJug!$F:$F,PartidoUnico!$J$3,CargaDatosJug!$G:$G,PartidoUnico!$P$3,CargaDatosJug!$A:$A,PartidoUnico!$D$5)</f>
        <v>0</v>
      </c>
      <c r="F23" s="14">
        <f>SUMIFS(CargaDatosJug!L:L,CargaDatosJug!$H:$H,PartidoUnico!$C23,CargaDatosJug!$E:$E,PartidoUnico!$D$3,CargaDatosJug!$F:$F,PartidoUnico!$J$3,CargaDatosJug!$G:$G,PartidoUnico!$P$3,CargaDatosJug!$A:$A,PartidoUnico!$D$5)</f>
        <v>0</v>
      </c>
      <c r="G23" s="14">
        <f>SUMIFS(CargaDatosJug!M:M,CargaDatosJug!$H:$H,PartidoUnico!$C23,CargaDatosJug!$E:$E,PartidoUnico!$D$3,CargaDatosJug!$F:$F,PartidoUnico!$J$3,CargaDatosJug!$G:$G,PartidoUnico!$P$3,CargaDatosJug!$A:$A,PartidoUnico!$D$5)</f>
        <v>0</v>
      </c>
      <c r="H23" s="14">
        <f>SUMIFS(CargaDatosJug!N:N,CargaDatosJug!$H:$H,PartidoUnico!$C23,CargaDatosJug!$E:$E,PartidoUnico!$D$3,CargaDatosJug!$F:$F,PartidoUnico!$J$3,CargaDatosJug!$G:$G,PartidoUnico!$P$3,CargaDatosJug!$A:$A,PartidoUnico!$D$5)</f>
        <v>0</v>
      </c>
      <c r="I23" s="23" t="str">
        <f t="shared" si="0"/>
        <v/>
      </c>
      <c r="J23" s="14">
        <f>SUMIFS(CargaDatosJug!P:P,CargaDatosJug!$H:$H,PartidoUnico!$C23,CargaDatosJug!$E:$E,PartidoUnico!$D$3,CargaDatosJug!$F:$F,PartidoUnico!$J$3,CargaDatosJug!$G:$G,PartidoUnico!$P$3,CargaDatosJug!$A:$A,PartidoUnico!$D$5)</f>
        <v>0</v>
      </c>
      <c r="K23" s="14">
        <f>SUMIFS(CargaDatosJug!Q:Q,CargaDatosJug!$H:$H,PartidoUnico!$C23,CargaDatosJug!$E:$E,PartidoUnico!$D$3,CargaDatosJug!$F:$F,PartidoUnico!$J$3,CargaDatosJug!$G:$G,PartidoUnico!$P$3,CargaDatosJug!$A:$A,PartidoUnico!$D$5)</f>
        <v>0</v>
      </c>
      <c r="L23" s="23" t="str">
        <f t="shared" si="1"/>
        <v/>
      </c>
      <c r="M23" s="14">
        <f>SUMIFS(CargaDatosJug!S:S,CargaDatosJug!$H:$H,PartidoUnico!$C23,CargaDatosJug!$E:$E,PartidoUnico!$D$3,CargaDatosJug!$F:$F,PartidoUnico!$J$3,CargaDatosJug!$G:$G,PartidoUnico!$P$3,CargaDatosJug!$A:$A,PartidoUnico!$D$5)</f>
        <v>0</v>
      </c>
      <c r="N23" s="14">
        <f>SUMIFS(CargaDatosJug!T:T,CargaDatosJug!$H:$H,PartidoUnico!$C23,CargaDatosJug!$E:$E,PartidoUnico!$D$3,CargaDatosJug!$F:$F,PartidoUnico!$J$3,CargaDatosJug!$G:$G,PartidoUnico!$P$3,CargaDatosJug!$A:$A,PartidoUnico!$D$5)</f>
        <v>0</v>
      </c>
      <c r="O23" s="23" t="str">
        <f t="shared" si="2"/>
        <v/>
      </c>
      <c r="P23" s="14">
        <f>SUMIFS(CargaDatosJug!V:V,CargaDatosJug!$H:$H,PartidoUnico!$C23,CargaDatosJug!$E:$E,PartidoUnico!$D$3,CargaDatosJug!$F:$F,PartidoUnico!$J$3,CargaDatosJug!$G:$G,PartidoUnico!$P$3,CargaDatosJug!$A:$A,PartidoUnico!$D$5)</f>
        <v>0</v>
      </c>
      <c r="Q23" s="14">
        <f>SUMIFS(CargaDatosJug!W:W,CargaDatosJug!$H:$H,PartidoUnico!$C23,CargaDatosJug!$E:$E,PartidoUnico!$D$3,CargaDatosJug!$F:$F,PartidoUnico!$J$3,CargaDatosJug!$G:$G,PartidoUnico!$P$3,CargaDatosJug!$A:$A,PartidoUnico!$D$5)</f>
        <v>0</v>
      </c>
      <c r="R23" s="25">
        <f>SUMIFS(CargaDatosJug!X:X,CargaDatosJug!$H:$H,PartidoUnico!$C23,CargaDatosJug!$E:$E,PartidoUnico!$D$3,CargaDatosJug!$F:$F,PartidoUnico!$J$3,CargaDatosJug!$G:$G,PartidoUnico!$P$3,CargaDatosJug!$A:$A,PartidoUnico!$D$5)</f>
        <v>0</v>
      </c>
      <c r="S23" s="14">
        <f>SUMIFS(CargaDatosJug!Y:Y,CargaDatosJug!$H:$H,PartidoUnico!$C23,CargaDatosJug!$E:$E,PartidoUnico!$D$3,CargaDatosJug!$F:$F,PartidoUnico!$J$3,CargaDatosJug!$G:$G,PartidoUnico!$P$3,CargaDatosJug!$A:$A,PartidoUnico!$D$5)</f>
        <v>0</v>
      </c>
      <c r="T23" s="14">
        <f>SUMIFS(CargaDatosJug!Z:Z,CargaDatosJug!$H:$H,PartidoUnico!$C23,CargaDatosJug!$E:$E,PartidoUnico!$D$3,CargaDatosJug!$F:$F,PartidoUnico!$J$3,CargaDatosJug!$G:$G,PartidoUnico!$P$3,CargaDatosJug!$A:$A,PartidoUnico!$D$5)</f>
        <v>0</v>
      </c>
      <c r="U23" s="14">
        <f>SUMIFS(CargaDatosJug!AA:AA,CargaDatosJug!$H:$H,PartidoUnico!$C23,CargaDatosJug!$E:$E,PartidoUnico!$D$3,CargaDatosJug!$F:$F,PartidoUnico!$J$3,CargaDatosJug!$G:$G,PartidoUnico!$P$3,CargaDatosJug!$A:$A,PartidoUnico!$D$5)</f>
        <v>0</v>
      </c>
      <c r="V23" s="14">
        <f>SUMIFS(CargaDatosJug!AB:AB,CargaDatosJug!$H:$H,PartidoUnico!$C23,CargaDatosJug!$E:$E,PartidoUnico!$D$3,CargaDatosJug!$F:$F,PartidoUnico!$J$3,CargaDatosJug!$G:$G,PartidoUnico!$P$3,CargaDatosJug!$A:$A,PartidoUnico!$D$5)</f>
        <v>0</v>
      </c>
      <c r="W23" s="14">
        <f>SUMIFS(CargaDatosJug!AC:AC,CargaDatosJug!$H:$H,PartidoUnico!$C23,CargaDatosJug!$E:$E,PartidoUnico!$D$3,CargaDatosJug!$F:$F,PartidoUnico!$J$3,CargaDatosJug!$G:$G,PartidoUnico!$P$3,CargaDatosJug!$A:$A,PartidoUnico!$D$5)</f>
        <v>0</v>
      </c>
      <c r="X23" s="14">
        <f>SUMIFS(CargaDatosJug!AD:AD,CargaDatosJug!$H:$H,PartidoUnico!$C23,CargaDatosJug!$E:$E,PartidoUnico!$D$3,CargaDatosJug!$F:$F,PartidoUnico!$J$3,CargaDatosJug!$G:$G,PartidoUnico!$P$3,CargaDatosJug!$A:$A,PartidoUnico!$D$5)</f>
        <v>0</v>
      </c>
      <c r="Y23" s="14">
        <f>SUMIFS(CargaDatosJug!AE:AE,CargaDatosJug!$H:$H,PartidoUnico!$C23,CargaDatosJug!$E:$E,PartidoUnico!$D$3,CargaDatosJug!$F:$F,PartidoUnico!$J$3,CargaDatosJug!$G:$G,PartidoUnico!$P$3,CargaDatosJug!$A:$A,PartidoUnico!$D$5)</f>
        <v>0</v>
      </c>
      <c r="Z23" s="25">
        <f>SUMIFS(CargaDatosJug!AF:AF,CargaDatosJug!$H:$H,PartidoUnico!$C23,CargaDatosJug!$E:$E,PartidoUnico!$D$3,CargaDatosJug!$F:$F,PartidoUnico!$J$3,CargaDatosJug!$G:$G,PartidoUnico!$P$3,CargaDatosJug!$A:$A,PartidoUnico!$D$5)</f>
        <v>0</v>
      </c>
    </row>
    <row r="24" spans="2:26" ht="25" customHeight="1" x14ac:dyDescent="0.2">
      <c r="B24" s="27" t="s">
        <v>36</v>
      </c>
      <c r="C24" s="27" t="str">
        <f>J3</f>
        <v>Club Sportivo</v>
      </c>
      <c r="D24" s="6">
        <f>SUMIFS(CargaDatosEq!H:H,CargaDatosEq!$F:$F,PartidoUnico!$C24,CargaDatosEq!$E:$E,PartidoUnico!$D$3,CargaDatosEq!$G:$G,PartidoUnico!$P$3,CargaDatosEq!$A:$A,PartidoUnico!$D$5)</f>
        <v>0</v>
      </c>
      <c r="E24" s="6">
        <v>0</v>
      </c>
      <c r="F24" s="6">
        <f>SUMIFS(CargaDatosEq!I:I,CargaDatosEq!$F:$F,PartidoUnico!$C24,CargaDatosEq!$E:$E,PartidoUnico!$D$3,CargaDatosEq!$G:$G,PartidoUnico!$P$3,CargaDatosEq!$A:$A,PartidoUnico!$D$5)</f>
        <v>0</v>
      </c>
      <c r="G24" s="6">
        <f>SUMIFS(CargaDatosEq!J:J,CargaDatosEq!$F:$F,PartidoUnico!$C24,CargaDatosEq!$E:$E,PartidoUnico!$D$3,CargaDatosEq!$G:$G,PartidoUnico!$P$3,CargaDatosEq!$A:$A,PartidoUnico!$D$5)</f>
        <v>0</v>
      </c>
      <c r="H24" s="6">
        <f>SUMIFS(CargaDatosEq!K:K,CargaDatosEq!$F:$F,PartidoUnico!$C24,CargaDatosEq!$E:$E,PartidoUnico!$D$3,CargaDatosEq!$G:$G,PartidoUnico!$P$3,CargaDatosEq!$A:$A,PartidoUnico!$D$5)</f>
        <v>0</v>
      </c>
      <c r="I24" s="28" t="str">
        <f t="shared" ref="I24:I25" si="6">IFERROR(G24/H24,"")</f>
        <v/>
      </c>
      <c r="J24" s="6">
        <f>SUMIFS(CargaDatosEq!M:M,CargaDatosEq!$F:$F,PartidoUnico!$C24,CargaDatosEq!$E:$E,PartidoUnico!$D$3,CargaDatosEq!$G:$G,PartidoUnico!$P$3,CargaDatosEq!$A:$A,PartidoUnico!$D$5)</f>
        <v>0</v>
      </c>
      <c r="K24" s="6">
        <f>SUMIFS(CargaDatosEq!N:N,CargaDatosEq!$F:$F,PartidoUnico!$C24,CargaDatosEq!$E:$E,PartidoUnico!$D$3,CargaDatosEq!$G:$G,PartidoUnico!$P$3,CargaDatosEq!$A:$A,PartidoUnico!$D$5)</f>
        <v>0</v>
      </c>
      <c r="L24" s="28" t="str">
        <f t="shared" ref="L24:L25" si="7">IFERROR(J24/K24,"")</f>
        <v/>
      </c>
      <c r="M24" s="6">
        <f>SUMIFS(CargaDatosEq!P:P,CargaDatosEq!$F:$F,PartidoUnico!$C24,CargaDatosEq!$E:$E,PartidoUnico!$D$3,CargaDatosEq!$G:$G,PartidoUnico!$P$3,CargaDatosEq!$A:$A,PartidoUnico!$D$5)</f>
        <v>0</v>
      </c>
      <c r="N24" s="6">
        <f>SUMIFS(CargaDatosEq!Q:Q,CargaDatosEq!$F:$F,PartidoUnico!$C24,CargaDatosEq!$E:$E,PartidoUnico!$D$3,CargaDatosEq!$G:$G,PartidoUnico!$P$3,CargaDatosEq!$A:$A,PartidoUnico!$D$5)</f>
        <v>0</v>
      </c>
      <c r="O24" s="28" t="str">
        <f t="shared" ref="O24:O25" si="8">IFERROR(M24/N24,"")</f>
        <v/>
      </c>
      <c r="P24" s="6">
        <f>SUMIFS(CargaDatosEq!S:S,CargaDatosEq!$F:$F,PartidoUnico!$C24,CargaDatosEq!$E:$E,PartidoUnico!$D$3,CargaDatosEq!$G:$G,PartidoUnico!$P$3,CargaDatosEq!$A:$A,PartidoUnico!$D$5)</f>
        <v>0</v>
      </c>
      <c r="Q24" s="6">
        <f>SUMIFS(CargaDatosEq!T:T,CargaDatosEq!$F:$F,PartidoUnico!$C24,CargaDatosEq!$E:$E,PartidoUnico!$D$3,CargaDatosEq!$G:$G,PartidoUnico!$P$3,CargaDatosEq!$A:$A,PartidoUnico!$D$5)</f>
        <v>0</v>
      </c>
      <c r="R24" s="6">
        <f>SUMIFS(CargaDatosEq!U:U,CargaDatosEq!$F:$F,PartidoUnico!$C24,CargaDatosEq!$E:$E,PartidoUnico!$D$3,CargaDatosEq!$G:$G,PartidoUnico!$P$3,CargaDatosEq!$A:$A,PartidoUnico!$D$5)</f>
        <v>0</v>
      </c>
      <c r="S24" s="6">
        <f>SUMIFS(CargaDatosEq!V:V,CargaDatosEq!$F:$F,PartidoUnico!$C24,CargaDatosEq!$E:$E,PartidoUnico!$D$3,CargaDatosEq!$G:$G,PartidoUnico!$P$3,CargaDatosEq!$A:$A,PartidoUnico!$D$5)</f>
        <v>0</v>
      </c>
      <c r="T24" s="6">
        <f>SUMIFS(CargaDatosEq!W:W,CargaDatosEq!$F:$F,PartidoUnico!$C24,CargaDatosEq!$E:$E,PartidoUnico!$D$3,CargaDatosEq!$G:$G,PartidoUnico!$P$3,CargaDatosEq!$A:$A,PartidoUnico!$D$5)</f>
        <v>0</v>
      </c>
      <c r="U24" s="6">
        <f>SUMIFS(CargaDatosEq!X:X,CargaDatosEq!$F:$F,PartidoUnico!$C24,CargaDatosEq!$E:$E,PartidoUnico!$D$3,CargaDatosEq!$G:$G,PartidoUnico!$P$3,CargaDatosEq!$A:$A,PartidoUnico!$D$5)</f>
        <v>0</v>
      </c>
      <c r="V24" s="6">
        <f>SUMIFS(CargaDatosEq!Y:Y,CargaDatosEq!$F:$F,PartidoUnico!$C24,CargaDatosEq!$E:$E,PartidoUnico!$D$3,CargaDatosEq!$G:$G,PartidoUnico!$P$3,CargaDatosEq!$A:$A,PartidoUnico!$D$5)</f>
        <v>0</v>
      </c>
      <c r="W24" s="6">
        <f>SUMIFS(CargaDatosEq!Z:Z,CargaDatosEq!$F:$F,PartidoUnico!$C24,CargaDatosEq!$E:$E,PartidoUnico!$D$3,CargaDatosEq!$G:$G,PartidoUnico!$P$3,CargaDatosEq!$A:$A,PartidoUnico!$D$5)</f>
        <v>0</v>
      </c>
      <c r="X24" s="6">
        <f>SUMIFS(CargaDatosEq!AA:AA,CargaDatosEq!$F:$F,PartidoUnico!$C24,CargaDatosEq!$E:$E,PartidoUnico!$D$3,CargaDatosEq!$G:$G,PartidoUnico!$P$3,CargaDatosEq!$A:$A,PartidoUnico!$D$5)</f>
        <v>0</v>
      </c>
      <c r="Y24" s="6">
        <f>SUMIFS(CargaDatosEq!AB:AB,CargaDatosEq!$F:$F,PartidoUnico!$C24,CargaDatosEq!$E:$E,PartidoUnico!$D$3,CargaDatosEq!$G:$G,PartidoUnico!$P$3,CargaDatosEq!$A:$A,PartidoUnico!$D$5)</f>
        <v>0</v>
      </c>
      <c r="Z24" s="6">
        <f>SUMIFS(CargaDatosEq!AC:AC,CargaDatosEq!$F:$F,PartidoUnico!$C24,CargaDatosEq!$E:$E,PartidoUnico!$D$3,CargaDatosEq!$G:$G,PartidoUnico!$P$3,CargaDatosEq!$A:$A,PartidoUnico!$D$5)</f>
        <v>0</v>
      </c>
    </row>
    <row r="25" spans="2:26" ht="25" customHeight="1" x14ac:dyDescent="0.2">
      <c r="B25" s="16" t="s">
        <v>36</v>
      </c>
      <c r="C25" s="16" t="str">
        <f>P3</f>
        <v/>
      </c>
      <c r="D25" s="4">
        <f>SUMIFS(CargaDatosEq!H:H,CargaDatosEq!$F:$F,PartidoUnico!$C25,CargaDatosEq!$E:$E,PartidoUnico!$D$3,CargaDatosEq!$G:$G,$J$3,CargaDatosEq!$A:$A,PartidoUnico!$D$5)</f>
        <v>0</v>
      </c>
      <c r="E25" s="4">
        <v>0</v>
      </c>
      <c r="F25" s="4">
        <f>SUMIFS(CargaDatosEq!I:I,CargaDatosEq!$F:$F,PartidoUnico!$C25,CargaDatosEq!$E:$E,PartidoUnico!$D$3,CargaDatosEq!$G:$G,$J$3,CargaDatosEq!$A:$A,PartidoUnico!$D$5)</f>
        <v>0</v>
      </c>
      <c r="G25" s="4">
        <f>SUMIFS(CargaDatosEq!J:J,CargaDatosEq!$F:$F,PartidoUnico!$C25,CargaDatosEq!$E:$E,PartidoUnico!$D$3,CargaDatosEq!$G:$G,$J$3,CargaDatosEq!$A:$A,PartidoUnico!$D$5)</f>
        <v>0</v>
      </c>
      <c r="H25" s="4">
        <f>SUMIFS(CargaDatosEq!K:K,CargaDatosEq!$F:$F,PartidoUnico!$C25,CargaDatosEq!$E:$E,PartidoUnico!$D$3,CargaDatosEq!$G:$G,$J$3,CargaDatosEq!$A:$A,PartidoUnico!$D$5)</f>
        <v>0</v>
      </c>
      <c r="I25" s="24" t="str">
        <f t="shared" si="6"/>
        <v/>
      </c>
      <c r="J25" s="4">
        <f>SUMIFS(CargaDatosEq!M:M,CargaDatosEq!$F:$F,PartidoUnico!$C25,CargaDatosEq!$E:$E,PartidoUnico!$D$3,CargaDatosEq!$G:$G,$J$3,CargaDatosEq!$A:$A,PartidoUnico!$D$5)</f>
        <v>0</v>
      </c>
      <c r="K25" s="4">
        <f>SUMIFS(CargaDatosEq!N:N,CargaDatosEq!$F:$F,PartidoUnico!$C25,CargaDatosEq!$E:$E,PartidoUnico!$D$3,CargaDatosEq!$G:$G,$J$3,CargaDatosEq!$A:$A,PartidoUnico!$D$5)</f>
        <v>0</v>
      </c>
      <c r="L25" s="24" t="str">
        <f t="shared" si="7"/>
        <v/>
      </c>
      <c r="M25" s="4">
        <f>SUMIFS(CargaDatosEq!P:P,CargaDatosEq!$F:$F,PartidoUnico!$C25,CargaDatosEq!$E:$E,PartidoUnico!$D$3,CargaDatosEq!$G:$G,$J$3,CargaDatosEq!$A:$A,PartidoUnico!$D$5)</f>
        <v>0</v>
      </c>
      <c r="N25" s="4">
        <f>SUMIFS(CargaDatosEq!Q:Q,CargaDatosEq!$F:$F,PartidoUnico!$C25,CargaDatosEq!$E:$E,PartidoUnico!$D$3,CargaDatosEq!$G:$G,$J$3,CargaDatosEq!$A:$A,PartidoUnico!$D$5)</f>
        <v>0</v>
      </c>
      <c r="O25" s="24" t="str">
        <f t="shared" si="8"/>
        <v/>
      </c>
      <c r="P25" s="4">
        <f>SUMIFS(CargaDatosEq!S:S,CargaDatosEq!$F:$F,PartidoUnico!$C25,CargaDatosEq!$E:$E,PartidoUnico!$D$3,CargaDatosEq!$G:$G,$J$3,CargaDatosEq!$A:$A,PartidoUnico!$D$5)</f>
        <v>0</v>
      </c>
      <c r="Q25" s="4">
        <f>SUMIFS(CargaDatosEq!T:T,CargaDatosEq!$F:$F,PartidoUnico!$C25,CargaDatosEq!$E:$E,PartidoUnico!$D$3,CargaDatosEq!$G:$G,$J$3,CargaDatosEq!$A:$A,PartidoUnico!$D$5)</f>
        <v>0</v>
      </c>
      <c r="R25" s="4">
        <f>SUMIFS(CargaDatosEq!U:U,CargaDatosEq!$F:$F,PartidoUnico!$C25,CargaDatosEq!$E:$E,PartidoUnico!$D$3,CargaDatosEq!$G:$G,$J$3,CargaDatosEq!$A:$A,PartidoUnico!$D$5)</f>
        <v>0</v>
      </c>
      <c r="S25" s="4">
        <f>SUMIFS(CargaDatosEq!V:V,CargaDatosEq!$F:$F,PartidoUnico!$C25,CargaDatosEq!$E:$E,PartidoUnico!$D$3,CargaDatosEq!$G:$G,$J$3,CargaDatosEq!$A:$A,PartidoUnico!$D$5)</f>
        <v>0</v>
      </c>
      <c r="T25" s="4">
        <f>SUMIFS(CargaDatosEq!W:W,CargaDatosEq!$F:$F,PartidoUnico!$C25,CargaDatosEq!$E:$E,PartidoUnico!$D$3,CargaDatosEq!$G:$G,$J$3,CargaDatosEq!$A:$A,PartidoUnico!$D$5)</f>
        <v>0</v>
      </c>
      <c r="U25" s="4">
        <f>SUMIFS(CargaDatosEq!X:X,CargaDatosEq!$F:$F,PartidoUnico!$C25,CargaDatosEq!$E:$E,PartidoUnico!$D$3,CargaDatosEq!$G:$G,$J$3,CargaDatosEq!$A:$A,PartidoUnico!$D$5)</f>
        <v>0</v>
      </c>
      <c r="V25" s="4">
        <f>SUMIFS(CargaDatosEq!Y:Y,CargaDatosEq!$F:$F,PartidoUnico!$C25,CargaDatosEq!$E:$E,PartidoUnico!$D$3,CargaDatosEq!$G:$G,$J$3,CargaDatosEq!$A:$A,PartidoUnico!$D$5)</f>
        <v>0</v>
      </c>
      <c r="W25" s="4">
        <f>SUMIFS(CargaDatosEq!Z:Z,CargaDatosEq!$F:$F,PartidoUnico!$C25,CargaDatosEq!$E:$E,PartidoUnico!$D$3,CargaDatosEq!$G:$G,$J$3,CargaDatosEq!$A:$A,PartidoUnico!$D$5)</f>
        <v>0</v>
      </c>
      <c r="X25" s="4">
        <f>SUMIFS(CargaDatosEq!AA:AA,CargaDatosEq!$F:$F,PartidoUnico!$C25,CargaDatosEq!$E:$E,PartidoUnico!$D$3,CargaDatosEq!$G:$G,$J$3,CargaDatosEq!$A:$A,PartidoUnico!$D$5)</f>
        <v>0</v>
      </c>
      <c r="Y25" s="4">
        <f>SUMIFS(CargaDatosEq!AB:AB,CargaDatosEq!$F:$F,PartidoUnico!$C25,CargaDatosEq!$E:$E,PartidoUnico!$D$3,CargaDatosEq!$G:$G,$J$3,CargaDatosEq!$A:$A,PartidoUnico!$D$5)</f>
        <v>0</v>
      </c>
      <c r="Z25" s="4">
        <f>SUMIFS(CargaDatosEq!AC:AC,CargaDatosEq!$F:$F,PartidoUnico!$C25,CargaDatosEq!$E:$E,PartidoUnico!$D$3,CargaDatosEq!$G:$G,$J$3,CargaDatosEq!$A:$A,PartidoUnico!$D$5)</f>
        <v>0</v>
      </c>
    </row>
  </sheetData>
  <dataValidations count="1">
    <dataValidation type="list" allowBlank="1" showInputMessage="1" showErrorMessage="1" sqref="D3" xr:uid="{5B3F8357-05C6-9D4D-8B03-FB1875150698}">
      <formula1>TbJornadas</formula1>
    </dataValidation>
  </dataValidations>
  <printOptions horizontalCentered="1" verticalCentered="1"/>
  <pageMargins left="0.19685039370078741" right="0.19685039370078741" top="0.19685039370078741" bottom="0.19685039370078741" header="0" footer="0"/>
  <pageSetup paperSize="9" scale="91" orientation="landscape"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r:uid="{20B35696-4C26-449A-AD29-6C70E293C9C3}">
          <x14:formula1>
            <xm:f>Tablas!$I$8:$I$8</xm:f>
          </x14:formula1>
          <xm:sqref>E3:F3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2EA09-D611-4AB8-8376-5A3864E50619}">
  <sheetPr>
    <pageSetUpPr fitToPage="1"/>
  </sheetPr>
  <dimension ref="B1:O24"/>
  <sheetViews>
    <sheetView showGridLines="0" workbookViewId="0">
      <selection activeCell="G3" sqref="G3"/>
    </sheetView>
  </sheetViews>
  <sheetFormatPr baseColWidth="10" defaultColWidth="11.5" defaultRowHeight="15" x14ac:dyDescent="0.2"/>
  <cols>
    <col min="1" max="1" width="1.6640625" style="1" customWidth="1"/>
    <col min="2" max="2" width="3" style="1" bestFit="1" customWidth="1"/>
    <col min="3" max="3" width="26.83203125" style="1" bestFit="1" customWidth="1"/>
    <col min="4" max="7" width="8.83203125" style="1" customWidth="1"/>
    <col min="8" max="8" width="4.6640625" style="1" customWidth="1"/>
    <col min="9" max="9" width="5.83203125" style="1" customWidth="1"/>
    <col min="10" max="10" width="16.83203125" style="1" customWidth="1"/>
    <col min="11" max="13" width="6.83203125" style="1" customWidth="1"/>
    <col min="14" max="14" width="16.83203125" style="1" customWidth="1"/>
    <col min="15" max="15" width="4.6640625" style="1" customWidth="1"/>
    <col min="16" max="16384" width="11.5" style="1"/>
  </cols>
  <sheetData>
    <row r="1" spans="2:15" ht="24" x14ac:dyDescent="0.2">
      <c r="B1" s="26" t="str">
        <f>"Estadísticas Avanzadas entre "&amp;J3&amp;" vs "&amp;N3&amp;" por el "&amp;Tablas!E2</f>
        <v>Estadísticas Avanzadas entre Club Sportivo vs  por el Torneo</v>
      </c>
      <c r="C1" s="26"/>
      <c r="D1" s="26"/>
      <c r="E1" s="26"/>
      <c r="F1" s="26"/>
      <c r="G1" s="26"/>
      <c r="H1" s="26"/>
      <c r="I1" s="26"/>
      <c r="J1" s="26"/>
      <c r="K1" s="26"/>
      <c r="L1" s="26"/>
      <c r="M1" s="26"/>
      <c r="N1" s="26"/>
      <c r="O1" s="26"/>
    </row>
    <row r="3" spans="2:15" ht="30" customHeight="1" x14ac:dyDescent="0.2">
      <c r="C3" s="5" t="s">
        <v>26</v>
      </c>
      <c r="D3" s="71">
        <f>PartidoUnico!D3</f>
        <v>2</v>
      </c>
      <c r="E3" s="10"/>
      <c r="F3" s="10"/>
      <c r="H3" s="12" t="s">
        <v>28</v>
      </c>
      <c r="I3" s="12"/>
      <c r="J3" s="13" t="str">
        <f>Tablas!E4</f>
        <v>Club Sportivo</v>
      </c>
      <c r="L3" s="12" t="s">
        <v>27</v>
      </c>
      <c r="M3" s="12"/>
      <c r="N3" s="13" t="str">
        <f>IFERROR(INDEX(CargaDatosEq!$A$3:$AC$33,MATCH(PartidoUnicoAvanzadas!$D$3,CargaDatosEq!$E$3:$E$33,0),MATCH(PartidoUnicoAvanzadas!$L$3,CargaDatosEq!$A$3:$AC$3,0)),"")</f>
        <v/>
      </c>
    </row>
    <row r="5" spans="2:15" ht="30" customHeight="1" x14ac:dyDescent="0.2">
      <c r="C5" s="5" t="s">
        <v>25</v>
      </c>
      <c r="D5" s="17" t="str">
        <f>IFERROR(INDEX(CargaDatosEq!$A$3:$AC$33,MATCH(PartidoUnicoAvanzadas!$D$3,CargaDatosEq!$E$3:$E$33,0),MATCH(PartidoUnicoAvanzadas!$C$5,CargaDatosEq!$A$3:$AC$3,0)),"")</f>
        <v/>
      </c>
      <c r="E5" s="21"/>
      <c r="F5" s="19"/>
      <c r="H5" s="12" t="s">
        <v>30</v>
      </c>
      <c r="I5" s="12"/>
      <c r="J5" s="13" t="str">
        <f>IFERROR(INDEX(CargaDatosEq!$A$3:$AC$33,MATCH(PartidoUnicoAvanzadas!$D$3,CargaDatosEq!$E$3:$E$33,0),MATCH(PartidoUnicoAvanzadas!$H$5,CargaDatosEq!$A$3:$AC$3,0)),"")</f>
        <v/>
      </c>
      <c r="L5" s="12" t="s">
        <v>34</v>
      </c>
      <c r="M5" s="12"/>
      <c r="N5" s="13" t="str">
        <f>IFERROR(INDEX(CargaDatosEq!$A$3:$AC$33,MATCH(PartidoUnicoAvanzadas!$D$3,CargaDatosEq!$E$3:$E$33,0),MATCH(PartidoUnicoAvanzadas!$L$5,CargaDatosEq!$A$3:$AC$3,0)),"")</f>
        <v/>
      </c>
    </row>
    <row r="7" spans="2:15" ht="25" customHeight="1" x14ac:dyDescent="0.2">
      <c r="B7" s="5" t="s">
        <v>1</v>
      </c>
      <c r="C7" s="5" t="s">
        <v>31</v>
      </c>
      <c r="D7" s="5" t="s">
        <v>44</v>
      </c>
      <c r="E7" s="5" t="s">
        <v>45</v>
      </c>
      <c r="F7" s="5" t="s">
        <v>46</v>
      </c>
      <c r="G7" s="5" t="s">
        <v>47</v>
      </c>
      <c r="J7" s="66" t="str">
        <f>J3</f>
        <v>Club Sportivo</v>
      </c>
      <c r="N7" s="66" t="str">
        <f>N3</f>
        <v/>
      </c>
    </row>
    <row r="8" spans="2:15" ht="25" customHeight="1" x14ac:dyDescent="0.2">
      <c r="B8" s="16">
        <f>PartidoUnico!B8</f>
        <v>1</v>
      </c>
      <c r="C8" s="16" t="str">
        <f>PartidoUnico!C8</f>
        <v>Pedro</v>
      </c>
      <c r="D8" s="64">
        <f>SUMIFS(CargaDatosJug!AH:AH,CargaDatosJug!$H:$H,PartidoUnicoAvanzadas!$C8,CargaDatosJug!$E:$E,PartidoUnicoAvanzadas!$D$3,CargaDatosJug!$F:$F,PartidoUnicoAvanzadas!$J$3,CargaDatosJug!$G:$G,PartidoUnicoAvanzadas!$N$3,CargaDatosJug!$A:$A,PartidoUnicoAvanzadas!$D$5)</f>
        <v>0</v>
      </c>
      <c r="E8" s="64">
        <f>SUMIFS(CargaDatosJug!AI:AI,CargaDatosJug!$H:$H,PartidoUnicoAvanzadas!$C8,CargaDatosJug!$E:$E,PartidoUnicoAvanzadas!$D$3,CargaDatosJug!$F:$F,PartidoUnicoAvanzadas!$J$3,CargaDatosJug!$G:$G,PartidoUnicoAvanzadas!$N$3,CargaDatosJug!$A:$A,PartidoUnicoAvanzadas!$D$5)</f>
        <v>0</v>
      </c>
      <c r="F8" s="64">
        <f>SUMIFS(CargaDatosJug!AJ:AJ,CargaDatosJug!$H:$H,PartidoUnicoAvanzadas!$C8,CargaDatosJug!$E:$E,PartidoUnicoAvanzadas!$D$3,CargaDatosJug!$F:$F,PartidoUnicoAvanzadas!$J$3,CargaDatosJug!$G:$G,PartidoUnicoAvanzadas!$N$3,CargaDatosJug!$A:$A,PartidoUnicoAvanzadas!$D$5)</f>
        <v>0</v>
      </c>
      <c r="G8" s="64">
        <f>SUMIFS(CargaDatosJug!AK:AK,CargaDatosJug!$H:$H,PartidoUnicoAvanzadas!$C8,CargaDatosJug!$E:$E,PartidoUnicoAvanzadas!$D$3,CargaDatosJug!$F:$F,PartidoUnicoAvanzadas!$J$3,CargaDatosJug!$G:$G,PartidoUnicoAvanzadas!$N$3,CargaDatosJug!$A:$A,PartidoUnicoAvanzadas!$D$5)</f>
        <v>0</v>
      </c>
      <c r="J8" s="32">
        <f>SUMIFS(CargaDatosEq!$AD$4:$AD$103,CargaDatosEq!$E$4:$E$103,$D$3,CargaDatosEq!$A$4:$A$103,$D$5,CargaDatosEq!$F$4:$F$103,$J$3,CargaDatosEq!$G$4:$G$103,$N$3)</f>
        <v>0</v>
      </c>
      <c r="K8" s="67" t="s">
        <v>48</v>
      </c>
      <c r="L8" s="67"/>
      <c r="M8" s="67"/>
      <c r="N8" s="32">
        <f>SUMIFS(CargaDatosEq!$AD$4:$AD$103,CargaDatosEq!$E$4:$E$103,$D$3,CargaDatosEq!$A$4:$A$103,$D$5,CargaDatosEq!$F$4:$F$103,$N$3,CargaDatosEq!$G$4:$G$103,$J$3)</f>
        <v>0</v>
      </c>
    </row>
    <row r="9" spans="2:15" ht="25" customHeight="1" x14ac:dyDescent="0.2">
      <c r="B9" s="15">
        <f>PartidoUnico!B9</f>
        <v>3</v>
      </c>
      <c r="C9" s="15" t="str">
        <f>PartidoUnico!C9</f>
        <v>Leonardo</v>
      </c>
      <c r="D9" s="65">
        <f>SUMIFS(CargaDatosJug!AH:AH,CargaDatosJug!$H:$H,PartidoUnicoAvanzadas!$C9,CargaDatosJug!$E:$E,PartidoUnicoAvanzadas!$D$3,CargaDatosJug!$F:$F,PartidoUnicoAvanzadas!$J$3,CargaDatosJug!$G:$G,PartidoUnicoAvanzadas!$N$3,CargaDatosJug!$A:$A,PartidoUnicoAvanzadas!$D$5)</f>
        <v>0</v>
      </c>
      <c r="E9" s="65">
        <f>SUMIFS(CargaDatosJug!AI:AI,CargaDatosJug!$H:$H,PartidoUnicoAvanzadas!$C9,CargaDatosJug!$E:$E,PartidoUnicoAvanzadas!$D$3,CargaDatosJug!$F:$F,PartidoUnicoAvanzadas!$J$3,CargaDatosJug!$G:$G,PartidoUnicoAvanzadas!$N$3,CargaDatosJug!$A:$A,PartidoUnicoAvanzadas!$D$5)</f>
        <v>0</v>
      </c>
      <c r="F9" s="65">
        <f>SUMIFS(CargaDatosJug!AJ:AJ,CargaDatosJug!$H:$H,PartidoUnicoAvanzadas!$C9,CargaDatosJug!$E:$E,PartidoUnicoAvanzadas!$D$3,CargaDatosJug!$F:$F,PartidoUnicoAvanzadas!$J$3,CargaDatosJug!$G:$G,PartidoUnicoAvanzadas!$N$3,CargaDatosJug!$A:$A,PartidoUnicoAvanzadas!$D$5)</f>
        <v>0</v>
      </c>
      <c r="G9" s="65">
        <f>SUMIFS(CargaDatosJug!AK:AK,CargaDatosJug!$H:$H,PartidoUnicoAvanzadas!$C9,CargaDatosJug!$E:$E,PartidoUnicoAvanzadas!$D$3,CargaDatosJug!$F:$F,PartidoUnicoAvanzadas!$J$3,CargaDatosJug!$G:$G,PartidoUnicoAvanzadas!$N$3,CargaDatosJug!$A:$A,PartidoUnicoAvanzadas!$D$5)</f>
        <v>0</v>
      </c>
      <c r="J9" s="69">
        <f>SUMIFS(CargaDatosEq!$AE$4:$AE$103,CargaDatosEq!$E$4:$E$103,$D$3,CargaDatosEq!$A$4:$A$103,$D$5,CargaDatosEq!$F$4:$F$103,$J$3,CargaDatosEq!$G$4:$G$103,$N$3)</f>
        <v>0</v>
      </c>
      <c r="K9" s="70" t="s">
        <v>49</v>
      </c>
      <c r="L9" s="70"/>
      <c r="M9" s="70"/>
      <c r="N9" s="69">
        <f>SUMIFS(CargaDatosEq!$AE$4:$AE$103,CargaDatosEq!$E$4:$E$103,$D$3,CargaDatosEq!$A$4:$A$103,$D$5,CargaDatosEq!$F$4:$F$103,$N$3,CargaDatosEq!$G$4:$G$103,$J$3)</f>
        <v>0</v>
      </c>
    </row>
    <row r="10" spans="2:15" ht="25" customHeight="1" x14ac:dyDescent="0.2">
      <c r="B10" s="16">
        <f>PartidoUnico!B10</f>
        <v>7</v>
      </c>
      <c r="C10" s="16" t="str">
        <f>PartidoUnico!C10</f>
        <v>Fausto</v>
      </c>
      <c r="D10" s="64">
        <f>SUMIFS(CargaDatosJug!AH:AH,CargaDatosJug!$H:$H,PartidoUnicoAvanzadas!$C10,CargaDatosJug!$E:$E,PartidoUnicoAvanzadas!$D$3,CargaDatosJug!$F:$F,PartidoUnicoAvanzadas!$J$3,CargaDatosJug!$G:$G,PartidoUnicoAvanzadas!$N$3,CargaDatosJug!$A:$A,PartidoUnicoAvanzadas!$D$5)</f>
        <v>0</v>
      </c>
      <c r="E10" s="64">
        <f>SUMIFS(CargaDatosJug!AI:AI,CargaDatosJug!$H:$H,PartidoUnicoAvanzadas!$C10,CargaDatosJug!$E:$E,PartidoUnicoAvanzadas!$D$3,CargaDatosJug!$F:$F,PartidoUnicoAvanzadas!$J$3,CargaDatosJug!$G:$G,PartidoUnicoAvanzadas!$N$3,CargaDatosJug!$A:$A,PartidoUnicoAvanzadas!$D$5)</f>
        <v>0</v>
      </c>
      <c r="F10" s="64">
        <f>SUMIFS(CargaDatosJug!AJ:AJ,CargaDatosJug!$H:$H,PartidoUnicoAvanzadas!$C10,CargaDatosJug!$E:$E,PartidoUnicoAvanzadas!$D$3,CargaDatosJug!$F:$F,PartidoUnicoAvanzadas!$J$3,CargaDatosJug!$G:$G,PartidoUnicoAvanzadas!$N$3,CargaDatosJug!$A:$A,PartidoUnicoAvanzadas!$D$5)</f>
        <v>0</v>
      </c>
      <c r="G10" s="64">
        <f>SUMIFS(CargaDatosJug!AK:AK,CargaDatosJug!$H:$H,PartidoUnicoAvanzadas!$C10,CargaDatosJug!$E:$E,PartidoUnicoAvanzadas!$D$3,CargaDatosJug!$F:$F,PartidoUnicoAvanzadas!$J$3,CargaDatosJug!$G:$G,PartidoUnicoAvanzadas!$N$3,CargaDatosJug!$A:$A,PartidoUnicoAvanzadas!$D$5)</f>
        <v>0</v>
      </c>
      <c r="J10" s="68">
        <f>SUMIFS(CargaDatosEq!$AF$4:$AF$103,CargaDatosEq!$E$4:$E$103,$D$3,CargaDatosEq!$A$4:$A$103,$D$5,CargaDatosEq!$F$4:$F$103,$J$3,CargaDatosEq!$G$4:$G$103,$N$3)</f>
        <v>0</v>
      </c>
      <c r="K10" s="67" t="s">
        <v>50</v>
      </c>
      <c r="L10" s="67"/>
      <c r="M10" s="67"/>
      <c r="N10" s="68">
        <f>SUMIFS(CargaDatosEq!$AF$4:$AF$103,CargaDatosEq!$E$4:$E$103,$D$3,CargaDatosEq!$A$4:$A$103,$D$5,CargaDatosEq!$F$4:$F$103,$N$3,CargaDatosEq!$G$4:$G$103,$J$3)</f>
        <v>0</v>
      </c>
    </row>
    <row r="11" spans="2:15" ht="25" customHeight="1" x14ac:dyDescent="0.2">
      <c r="B11" s="15">
        <f>PartidoUnico!B11</f>
        <v>8</v>
      </c>
      <c r="C11" s="15" t="str">
        <f>PartidoUnico!C11</f>
        <v>Sebastian</v>
      </c>
      <c r="D11" s="65">
        <f>SUMIFS(CargaDatosJug!AH:AH,CargaDatosJug!$H:$H,PartidoUnicoAvanzadas!$C11,CargaDatosJug!$E:$E,PartidoUnicoAvanzadas!$D$3,CargaDatosJug!$F:$F,PartidoUnicoAvanzadas!$J$3,CargaDatosJug!$G:$G,PartidoUnicoAvanzadas!$N$3,CargaDatosJug!$A:$A,PartidoUnicoAvanzadas!$D$5)</f>
        <v>0</v>
      </c>
      <c r="E11" s="65">
        <f>SUMIFS(CargaDatosJug!AI:AI,CargaDatosJug!$H:$H,PartidoUnicoAvanzadas!$C11,CargaDatosJug!$E:$E,PartidoUnicoAvanzadas!$D$3,CargaDatosJug!$F:$F,PartidoUnicoAvanzadas!$J$3,CargaDatosJug!$G:$G,PartidoUnicoAvanzadas!$N$3,CargaDatosJug!$A:$A,PartidoUnicoAvanzadas!$D$5)</f>
        <v>0</v>
      </c>
      <c r="F11" s="65">
        <f>SUMIFS(CargaDatosJug!AJ:AJ,CargaDatosJug!$H:$H,PartidoUnicoAvanzadas!$C11,CargaDatosJug!$E:$E,PartidoUnicoAvanzadas!$D$3,CargaDatosJug!$F:$F,PartidoUnicoAvanzadas!$J$3,CargaDatosJug!$G:$G,PartidoUnicoAvanzadas!$N$3,CargaDatosJug!$A:$A,PartidoUnicoAvanzadas!$D$5)</f>
        <v>0</v>
      </c>
      <c r="G11" s="65">
        <f>SUMIFS(CargaDatosJug!AK:AK,CargaDatosJug!$H:$H,PartidoUnicoAvanzadas!$C11,CargaDatosJug!$E:$E,PartidoUnicoAvanzadas!$D$3,CargaDatosJug!$F:$F,PartidoUnicoAvanzadas!$J$3,CargaDatosJug!$G:$G,PartidoUnicoAvanzadas!$N$3,CargaDatosJug!$A:$A,PartidoUnicoAvanzadas!$D$5)</f>
        <v>0</v>
      </c>
      <c r="J11" s="69">
        <f>SUMIFS(CargaDatosEq!$AG$4:$AG$103,CargaDatosEq!$E$4:$E$103,$D$3,CargaDatosEq!$A$4:$A$103,$D$5,CargaDatosEq!$F$4:$F$103,$J$3,CargaDatosEq!$G$4:$G$103,$N$3)</f>
        <v>0</v>
      </c>
      <c r="K11" s="70" t="s">
        <v>51</v>
      </c>
      <c r="L11" s="70"/>
      <c r="M11" s="70"/>
      <c r="N11" s="69">
        <f>SUMIFS(CargaDatosEq!$AG$4:$AG$103,CargaDatosEq!$E$4:$E$103,$D$3,CargaDatosEq!$A$4:$A$103,$D$5,CargaDatosEq!$F$4:$F$103,$N$3,CargaDatosEq!$G$4:$G$103,$J$3)</f>
        <v>0</v>
      </c>
    </row>
    <row r="12" spans="2:15" ht="25" customHeight="1" x14ac:dyDescent="0.2">
      <c r="B12" s="16">
        <f>PartidoUnico!B12</f>
        <v>9</v>
      </c>
      <c r="C12" s="16" t="str">
        <f>PartidoUnico!C12</f>
        <v>Juan Manuel</v>
      </c>
      <c r="D12" s="64">
        <f>SUMIFS(CargaDatosJug!AH:AH,CargaDatosJug!$H:$H,PartidoUnicoAvanzadas!$C12,CargaDatosJug!$E:$E,PartidoUnicoAvanzadas!$D$3,CargaDatosJug!$F:$F,PartidoUnicoAvanzadas!$J$3,CargaDatosJug!$G:$G,PartidoUnicoAvanzadas!$N$3,CargaDatosJug!$A:$A,PartidoUnicoAvanzadas!$D$5)</f>
        <v>0</v>
      </c>
      <c r="E12" s="64">
        <f>SUMIFS(CargaDatosJug!AI:AI,CargaDatosJug!$H:$H,PartidoUnicoAvanzadas!$C12,CargaDatosJug!$E:$E,PartidoUnicoAvanzadas!$D$3,CargaDatosJug!$F:$F,PartidoUnicoAvanzadas!$J$3,CargaDatosJug!$G:$G,PartidoUnicoAvanzadas!$N$3,CargaDatosJug!$A:$A,PartidoUnicoAvanzadas!$D$5)</f>
        <v>0</v>
      </c>
      <c r="F12" s="64">
        <f>SUMIFS(CargaDatosJug!AJ:AJ,CargaDatosJug!$H:$H,PartidoUnicoAvanzadas!$C12,CargaDatosJug!$E:$E,PartidoUnicoAvanzadas!$D$3,CargaDatosJug!$F:$F,PartidoUnicoAvanzadas!$J$3,CargaDatosJug!$G:$G,PartidoUnicoAvanzadas!$N$3,CargaDatosJug!$A:$A,PartidoUnicoAvanzadas!$D$5)</f>
        <v>0</v>
      </c>
      <c r="G12" s="64">
        <f>SUMIFS(CargaDatosJug!AK:AK,CargaDatosJug!$H:$H,PartidoUnicoAvanzadas!$C12,CargaDatosJug!$E:$E,PartidoUnicoAvanzadas!$D$3,CargaDatosJug!$F:$F,PartidoUnicoAvanzadas!$J$3,CargaDatosJug!$G:$G,PartidoUnicoAvanzadas!$N$3,CargaDatosJug!$A:$A,PartidoUnicoAvanzadas!$D$5)</f>
        <v>0</v>
      </c>
      <c r="J12" s="64">
        <f>SUMIFS(CargaDatosEq!$AH$4:$AH$103,CargaDatosEq!$E$4:$E$103,$D$3,CargaDatosEq!$A$4:$A$103,$D$5,CargaDatosEq!$F$4:$F$103,$J$3,CargaDatosEq!$G$4:$G$103,$N$3)</f>
        <v>0</v>
      </c>
      <c r="K12" s="67" t="s">
        <v>52</v>
      </c>
      <c r="L12" s="67"/>
      <c r="M12" s="67"/>
      <c r="N12" s="64">
        <f>SUMIFS(CargaDatosEq!$AH$4:$AH$103,CargaDatosEq!$E$4:$E$103,$D$3,CargaDatosEq!$A$4:$A$103,$D$5,CargaDatosEq!$F$4:$F$103,$N$3,CargaDatosEq!$G$4:$G$103,$J$3)</f>
        <v>0</v>
      </c>
    </row>
    <row r="13" spans="2:15" ht="25" customHeight="1" x14ac:dyDescent="0.2">
      <c r="B13" s="15">
        <f>PartidoUnico!B13</f>
        <v>10</v>
      </c>
      <c r="C13" s="15" t="str">
        <f>PartidoUnico!C13</f>
        <v>Agustin</v>
      </c>
      <c r="D13" s="65">
        <f>SUMIFS(CargaDatosJug!AH:AH,CargaDatosJug!$H:$H,PartidoUnicoAvanzadas!$C13,CargaDatosJug!$E:$E,PartidoUnicoAvanzadas!$D$3,CargaDatosJug!$F:$F,PartidoUnicoAvanzadas!$J$3,CargaDatosJug!$G:$G,PartidoUnicoAvanzadas!$N$3,CargaDatosJug!$A:$A,PartidoUnicoAvanzadas!$D$5)</f>
        <v>0</v>
      </c>
      <c r="E13" s="65">
        <f>SUMIFS(CargaDatosJug!AI:AI,CargaDatosJug!$H:$H,PartidoUnicoAvanzadas!$C13,CargaDatosJug!$E:$E,PartidoUnicoAvanzadas!$D$3,CargaDatosJug!$F:$F,PartidoUnicoAvanzadas!$J$3,CargaDatosJug!$G:$G,PartidoUnicoAvanzadas!$N$3,CargaDatosJug!$A:$A,PartidoUnicoAvanzadas!$D$5)</f>
        <v>0</v>
      </c>
      <c r="F13" s="65">
        <f>SUMIFS(CargaDatosJug!AJ:AJ,CargaDatosJug!$H:$H,PartidoUnicoAvanzadas!$C13,CargaDatosJug!$E:$E,PartidoUnicoAvanzadas!$D$3,CargaDatosJug!$F:$F,PartidoUnicoAvanzadas!$J$3,CargaDatosJug!$G:$G,PartidoUnicoAvanzadas!$N$3,CargaDatosJug!$A:$A,PartidoUnicoAvanzadas!$D$5)</f>
        <v>0</v>
      </c>
      <c r="G13" s="65">
        <f>SUMIFS(CargaDatosJug!AK:AK,CargaDatosJug!$H:$H,PartidoUnicoAvanzadas!$C13,CargaDatosJug!$E:$E,PartidoUnicoAvanzadas!$D$3,CargaDatosJug!$F:$F,PartidoUnicoAvanzadas!$J$3,CargaDatosJug!$G:$G,PartidoUnicoAvanzadas!$N$3,CargaDatosJug!$A:$A,PartidoUnicoAvanzadas!$D$5)</f>
        <v>0</v>
      </c>
      <c r="J13" s="65">
        <f>SUMIFS(CargaDatosEq!$AI$4:$AI$103,CargaDatosEq!$E$4:$E$103,$D$3,CargaDatosEq!$A$4:$A$103,$D$5,CargaDatosEq!$F$4:$F$103,$J$3,CargaDatosEq!$G$4:$G$103,$N$3)</f>
        <v>0</v>
      </c>
      <c r="K13" s="70" t="s">
        <v>53</v>
      </c>
      <c r="L13" s="70"/>
      <c r="M13" s="70"/>
      <c r="N13" s="65">
        <f>SUMIFS(CargaDatosEq!$AI$4:$AI$103,CargaDatosEq!$E$4:$E$103,$D$3,CargaDatosEq!$A$4:$A$103,$D$5,CargaDatosEq!$F$4:$F$103,$N$3,CargaDatosEq!$G$4:$G$103,$J$3)</f>
        <v>0</v>
      </c>
    </row>
    <row r="14" spans="2:15" ht="25" customHeight="1" x14ac:dyDescent="0.2">
      <c r="B14" s="16">
        <f>PartidoUnico!B14</f>
        <v>12</v>
      </c>
      <c r="C14" s="16" t="str">
        <f>PartidoUnico!C14</f>
        <v>Tomas</v>
      </c>
      <c r="D14" s="64">
        <f>SUMIFS(CargaDatosJug!AH:AH,CargaDatosJug!$H:$H,PartidoUnicoAvanzadas!$C14,CargaDatosJug!$E:$E,PartidoUnicoAvanzadas!$D$3,CargaDatosJug!$F:$F,PartidoUnicoAvanzadas!$J$3,CargaDatosJug!$G:$G,PartidoUnicoAvanzadas!$N$3,CargaDatosJug!$A:$A,PartidoUnicoAvanzadas!$D$5)</f>
        <v>0</v>
      </c>
      <c r="E14" s="64">
        <f>SUMIFS(CargaDatosJug!AI:AI,CargaDatosJug!$H:$H,PartidoUnicoAvanzadas!$C14,CargaDatosJug!$E:$E,PartidoUnicoAvanzadas!$D$3,CargaDatosJug!$F:$F,PartidoUnicoAvanzadas!$J$3,CargaDatosJug!$G:$G,PartidoUnicoAvanzadas!$N$3,CargaDatosJug!$A:$A,PartidoUnicoAvanzadas!$D$5)</f>
        <v>0</v>
      </c>
      <c r="F14" s="64">
        <f>SUMIFS(CargaDatosJug!AJ:AJ,CargaDatosJug!$H:$H,PartidoUnicoAvanzadas!$C14,CargaDatosJug!$E:$E,PartidoUnicoAvanzadas!$D$3,CargaDatosJug!$F:$F,PartidoUnicoAvanzadas!$J$3,CargaDatosJug!$G:$G,PartidoUnicoAvanzadas!$N$3,CargaDatosJug!$A:$A,PartidoUnicoAvanzadas!$D$5)</f>
        <v>0</v>
      </c>
      <c r="G14" s="64">
        <f>SUMIFS(CargaDatosJug!AK:AK,CargaDatosJug!$H:$H,PartidoUnicoAvanzadas!$C14,CargaDatosJug!$E:$E,PartidoUnicoAvanzadas!$D$3,CargaDatosJug!$F:$F,PartidoUnicoAvanzadas!$J$3,CargaDatosJug!$G:$G,PartidoUnicoAvanzadas!$N$3,CargaDatosJug!$A:$A,PartidoUnicoAvanzadas!$D$5)</f>
        <v>0</v>
      </c>
      <c r="J14" s="64">
        <f>SUMIFS(CargaDatosEq!$AJ$4:$AJ$103,CargaDatosEq!$E$4:$E$103,$D$3,CargaDatosEq!$A$4:$A$103,$D$5,CargaDatosEq!$F$4:$F$103,$J$3,CargaDatosEq!$G$4:$G$103,$N$3)</f>
        <v>0</v>
      </c>
      <c r="K14" s="67" t="s">
        <v>54</v>
      </c>
      <c r="L14" s="67"/>
      <c r="M14" s="67"/>
      <c r="N14" s="64">
        <f>SUMIFS(CargaDatosEq!$AJ$4:$AJ$103,CargaDatosEq!$E$4:$E$103,$D$3,CargaDatosEq!$A$4:$A$103,$D$5,CargaDatosEq!$F$4:$F$103,$N$3,CargaDatosEq!$G$4:$G$103,$J$3)</f>
        <v>0</v>
      </c>
    </row>
    <row r="15" spans="2:15" ht="25" customHeight="1" x14ac:dyDescent="0.2">
      <c r="B15" s="15">
        <f>PartidoUnico!B15</f>
        <v>16</v>
      </c>
      <c r="C15" s="15" t="str">
        <f>PartidoUnico!C15</f>
        <v>Facundo</v>
      </c>
      <c r="D15" s="65">
        <f>SUMIFS(CargaDatosJug!AH:AH,CargaDatosJug!$H:$H,PartidoUnicoAvanzadas!$C15,CargaDatosJug!$E:$E,PartidoUnicoAvanzadas!$D$3,CargaDatosJug!$F:$F,PartidoUnicoAvanzadas!$J$3,CargaDatosJug!$G:$G,PartidoUnicoAvanzadas!$N$3,CargaDatosJug!$A:$A,PartidoUnicoAvanzadas!$D$5)</f>
        <v>0</v>
      </c>
      <c r="E15" s="65">
        <f>SUMIFS(CargaDatosJug!AI:AI,CargaDatosJug!$H:$H,PartidoUnicoAvanzadas!$C15,CargaDatosJug!$E:$E,PartidoUnicoAvanzadas!$D$3,CargaDatosJug!$F:$F,PartidoUnicoAvanzadas!$J$3,CargaDatosJug!$G:$G,PartidoUnicoAvanzadas!$N$3,CargaDatosJug!$A:$A,PartidoUnicoAvanzadas!$D$5)</f>
        <v>0</v>
      </c>
      <c r="F15" s="65">
        <f>SUMIFS(CargaDatosJug!AJ:AJ,CargaDatosJug!$H:$H,PartidoUnicoAvanzadas!$C15,CargaDatosJug!$E:$E,PartidoUnicoAvanzadas!$D$3,CargaDatosJug!$F:$F,PartidoUnicoAvanzadas!$J$3,CargaDatosJug!$G:$G,PartidoUnicoAvanzadas!$N$3,CargaDatosJug!$A:$A,PartidoUnicoAvanzadas!$D$5)</f>
        <v>0</v>
      </c>
      <c r="G15" s="65">
        <f>SUMIFS(CargaDatosJug!AK:AK,CargaDatosJug!$H:$H,PartidoUnicoAvanzadas!$C15,CargaDatosJug!$E:$E,PartidoUnicoAvanzadas!$D$3,CargaDatosJug!$F:$F,PartidoUnicoAvanzadas!$J$3,CargaDatosJug!$G:$G,PartidoUnicoAvanzadas!$N$3,CargaDatosJug!$A:$A,PartidoUnicoAvanzadas!$D$5)</f>
        <v>0</v>
      </c>
      <c r="J15" s="65">
        <f>SUMIFS(CargaDatosEq!$AK$4:$AK$103,CargaDatosEq!$E$4:$E$103,$D$3,CargaDatosEq!$A$4:$A$103,$D$5,CargaDatosEq!$F$4:$F$103,$J$3,CargaDatosEq!$G$4:$G$103,$N$3)</f>
        <v>0</v>
      </c>
      <c r="K15" s="70" t="s">
        <v>55</v>
      </c>
      <c r="L15" s="70"/>
      <c r="M15" s="70"/>
      <c r="N15" s="65">
        <f>SUMIFS(CargaDatosEq!$AK$4:$AK$103,CargaDatosEq!$E$4:$E$103,$D$3,CargaDatosEq!$A$4:$A$103,$D$5,CargaDatosEq!$F$4:$F$103,$N$3,CargaDatosEq!$G$4:$G$103,$J$3)</f>
        <v>0</v>
      </c>
    </row>
    <row r="16" spans="2:15" ht="25" customHeight="1" x14ac:dyDescent="0.2">
      <c r="B16" s="16">
        <f>PartidoUnico!B16</f>
        <v>17</v>
      </c>
      <c r="C16" s="16" t="str">
        <f>PartidoUnico!C16</f>
        <v>Eugenio</v>
      </c>
      <c r="D16" s="64">
        <f>SUMIFS(CargaDatosJug!AH:AH,CargaDatosJug!$H:$H,PartidoUnicoAvanzadas!$C16,CargaDatosJug!$E:$E,PartidoUnicoAvanzadas!$D$3,CargaDatosJug!$F:$F,PartidoUnicoAvanzadas!$J$3,CargaDatosJug!$G:$G,PartidoUnicoAvanzadas!$N$3,CargaDatosJug!$A:$A,PartidoUnicoAvanzadas!$D$5)</f>
        <v>0</v>
      </c>
      <c r="E16" s="64">
        <f>SUMIFS(CargaDatosJug!AI:AI,CargaDatosJug!$H:$H,PartidoUnicoAvanzadas!$C16,CargaDatosJug!$E:$E,PartidoUnicoAvanzadas!$D$3,CargaDatosJug!$F:$F,PartidoUnicoAvanzadas!$J$3,CargaDatosJug!$G:$G,PartidoUnicoAvanzadas!$N$3,CargaDatosJug!$A:$A,PartidoUnicoAvanzadas!$D$5)</f>
        <v>0</v>
      </c>
      <c r="F16" s="64">
        <f>SUMIFS(CargaDatosJug!AJ:AJ,CargaDatosJug!$H:$H,PartidoUnicoAvanzadas!$C16,CargaDatosJug!$E:$E,PartidoUnicoAvanzadas!$D$3,CargaDatosJug!$F:$F,PartidoUnicoAvanzadas!$J$3,CargaDatosJug!$G:$G,PartidoUnicoAvanzadas!$N$3,CargaDatosJug!$A:$A,PartidoUnicoAvanzadas!$D$5)</f>
        <v>0</v>
      </c>
      <c r="G16" s="64">
        <f>SUMIFS(CargaDatosJug!AK:AK,CargaDatosJug!$H:$H,PartidoUnicoAvanzadas!$C16,CargaDatosJug!$E:$E,PartidoUnicoAvanzadas!$D$3,CargaDatosJug!$F:$F,PartidoUnicoAvanzadas!$J$3,CargaDatosJug!$G:$G,PartidoUnicoAvanzadas!$N$3,CargaDatosJug!$A:$A,PartidoUnicoAvanzadas!$D$5)</f>
        <v>0</v>
      </c>
      <c r="J16" s="64">
        <f>SUMIFS(CargaDatosEq!$AL$4:$AL$103,CargaDatosEq!$E$4:$E$103,$D$3,CargaDatosEq!$A$4:$A$103,$D$5,CargaDatosEq!$F$4:$F$103,$J$3,CargaDatosEq!$G$4:$G$103,$N$3)</f>
        <v>0</v>
      </c>
      <c r="K16" s="67" t="s">
        <v>56</v>
      </c>
      <c r="L16" s="67"/>
      <c r="M16" s="67"/>
      <c r="N16" s="64">
        <f>SUMIFS(CargaDatosEq!$AL$4:$AL$103,CargaDatosEq!$E$4:$E$103,$D$3,CargaDatosEq!$A$4:$A$103,$D$5,CargaDatosEq!$F$4:$F$103,$N$3,CargaDatosEq!$G$4:$G$103,$J$3)</f>
        <v>0</v>
      </c>
    </row>
    <row r="17" spans="2:14" ht="25" customHeight="1" x14ac:dyDescent="0.2">
      <c r="B17" s="15">
        <f>PartidoUnico!B17</f>
        <v>20</v>
      </c>
      <c r="C17" s="15" t="str">
        <f>PartidoUnico!C17</f>
        <v>Nicolás</v>
      </c>
      <c r="D17" s="65">
        <f>SUMIFS(CargaDatosJug!AH:AH,CargaDatosJug!$H:$H,PartidoUnicoAvanzadas!$C17,CargaDatosJug!$E:$E,PartidoUnicoAvanzadas!$D$3,CargaDatosJug!$F:$F,PartidoUnicoAvanzadas!$J$3,CargaDatosJug!$G:$G,PartidoUnicoAvanzadas!$N$3,CargaDatosJug!$A:$A,PartidoUnicoAvanzadas!$D$5)</f>
        <v>0</v>
      </c>
      <c r="E17" s="65">
        <f>SUMIFS(CargaDatosJug!AI:AI,CargaDatosJug!$H:$H,PartidoUnicoAvanzadas!$C17,CargaDatosJug!$E:$E,PartidoUnicoAvanzadas!$D$3,CargaDatosJug!$F:$F,PartidoUnicoAvanzadas!$J$3,CargaDatosJug!$G:$G,PartidoUnicoAvanzadas!$N$3,CargaDatosJug!$A:$A,PartidoUnicoAvanzadas!$D$5)</f>
        <v>0</v>
      </c>
      <c r="F17" s="65">
        <f>SUMIFS(CargaDatosJug!AJ:AJ,CargaDatosJug!$H:$H,PartidoUnicoAvanzadas!$C17,CargaDatosJug!$E:$E,PartidoUnicoAvanzadas!$D$3,CargaDatosJug!$F:$F,PartidoUnicoAvanzadas!$J$3,CargaDatosJug!$G:$G,PartidoUnicoAvanzadas!$N$3,CargaDatosJug!$A:$A,PartidoUnicoAvanzadas!$D$5)</f>
        <v>0</v>
      </c>
      <c r="G17" s="65">
        <f>SUMIFS(CargaDatosJug!AK:AK,CargaDatosJug!$H:$H,PartidoUnicoAvanzadas!$C17,CargaDatosJug!$E:$E,PartidoUnicoAvanzadas!$D$3,CargaDatosJug!$F:$F,PartidoUnicoAvanzadas!$J$3,CargaDatosJug!$G:$G,PartidoUnicoAvanzadas!$N$3,CargaDatosJug!$A:$A,PartidoUnicoAvanzadas!$D$5)</f>
        <v>0</v>
      </c>
      <c r="J17" s="65">
        <f>SUMIFS(CargaDatosEq!$AM$4:$AM$103,CargaDatosEq!$E$4:$E$103,$D$3,CargaDatosEq!$A$4:$A$103,$D$5,CargaDatosEq!$F$4:$F$103,$J$3,CargaDatosEq!$G$4:$G$103,$N$3)</f>
        <v>0</v>
      </c>
      <c r="K17" s="70" t="s">
        <v>57</v>
      </c>
      <c r="L17" s="70"/>
      <c r="M17" s="70"/>
      <c r="N17" s="65">
        <f>SUMIFS(CargaDatosEq!$AM$4:$AM$103,CargaDatosEq!$E$4:$E$103,$D$3,CargaDatosEq!$A$4:$A$103,$D$5,CargaDatosEq!$F$4:$F$103,$N$3,CargaDatosEq!$G$4:$G$103,$J$3)</f>
        <v>0</v>
      </c>
    </row>
    <row r="18" spans="2:14" ht="25" customHeight="1" x14ac:dyDescent="0.2">
      <c r="B18" s="16">
        <f>PartidoUnico!B18</f>
        <v>21</v>
      </c>
      <c r="C18" s="16" t="str">
        <f>PartidoUnico!C18</f>
        <v>Federico</v>
      </c>
      <c r="D18" s="64">
        <f>SUMIFS(CargaDatosJug!AH:AH,CargaDatosJug!$H:$H,PartidoUnicoAvanzadas!$C18,CargaDatosJug!$E:$E,PartidoUnicoAvanzadas!$D$3,CargaDatosJug!$F:$F,PartidoUnicoAvanzadas!$J$3,CargaDatosJug!$G:$G,PartidoUnicoAvanzadas!$N$3,CargaDatosJug!$A:$A,PartidoUnicoAvanzadas!$D$5)</f>
        <v>0</v>
      </c>
      <c r="E18" s="64">
        <f>SUMIFS(CargaDatosJug!AI:AI,CargaDatosJug!$H:$H,PartidoUnicoAvanzadas!$C18,CargaDatosJug!$E:$E,PartidoUnicoAvanzadas!$D$3,CargaDatosJug!$F:$F,PartidoUnicoAvanzadas!$J$3,CargaDatosJug!$G:$G,PartidoUnicoAvanzadas!$N$3,CargaDatosJug!$A:$A,PartidoUnicoAvanzadas!$D$5)</f>
        <v>0</v>
      </c>
      <c r="F18" s="64">
        <f>SUMIFS(CargaDatosJug!AJ:AJ,CargaDatosJug!$H:$H,PartidoUnicoAvanzadas!$C18,CargaDatosJug!$E:$E,PartidoUnicoAvanzadas!$D$3,CargaDatosJug!$F:$F,PartidoUnicoAvanzadas!$J$3,CargaDatosJug!$G:$G,PartidoUnicoAvanzadas!$N$3,CargaDatosJug!$A:$A,PartidoUnicoAvanzadas!$D$5)</f>
        <v>0</v>
      </c>
      <c r="G18" s="64">
        <f>SUMIFS(CargaDatosJug!AK:AK,CargaDatosJug!$H:$H,PartidoUnicoAvanzadas!$C18,CargaDatosJug!$E:$E,PartidoUnicoAvanzadas!$D$3,CargaDatosJug!$F:$F,PartidoUnicoAvanzadas!$J$3,CargaDatosJug!$G:$G,PartidoUnicoAvanzadas!$N$3,CargaDatosJug!$A:$A,PartidoUnicoAvanzadas!$D$5)</f>
        <v>0</v>
      </c>
      <c r="J18" s="64">
        <f>SUMIFS(CargaDatosEq!$AN$4:$AN$103,CargaDatosEq!$E$4:$E$103,$D$3,CargaDatosEq!$A$4:$A$103,$D$5,CargaDatosEq!$F$4:$F$103,$J$3,CargaDatosEq!$G$4:$G$103,$N$3)</f>
        <v>0</v>
      </c>
      <c r="K18" s="67" t="s">
        <v>58</v>
      </c>
      <c r="L18" s="67"/>
      <c r="M18" s="67"/>
      <c r="N18" s="64">
        <f>SUMIFS(CargaDatosEq!$AN$4:$AN$103,CargaDatosEq!$E$4:$E$103,$D$3,CargaDatosEq!$A$4:$A$103,$D$5,CargaDatosEq!$F$4:$F$103,$N$3,CargaDatosEq!$G$4:$G$103,$J$3)</f>
        <v>0</v>
      </c>
    </row>
    <row r="19" spans="2:14" ht="25" customHeight="1" x14ac:dyDescent="0.2">
      <c r="B19" s="15">
        <f>PartidoUnico!B19</f>
        <v>22</v>
      </c>
      <c r="C19" s="15" t="str">
        <f>PartidoUnico!C19</f>
        <v>Matias</v>
      </c>
      <c r="D19" s="65">
        <f>SUMIFS(CargaDatosJug!AH:AH,CargaDatosJug!$H:$H,PartidoUnicoAvanzadas!$C19,CargaDatosJug!$E:$E,PartidoUnicoAvanzadas!$D$3,CargaDatosJug!$F:$F,PartidoUnicoAvanzadas!$J$3,CargaDatosJug!$G:$G,PartidoUnicoAvanzadas!$N$3,CargaDatosJug!$A:$A,PartidoUnicoAvanzadas!$D$5)</f>
        <v>0</v>
      </c>
      <c r="E19" s="65">
        <f>SUMIFS(CargaDatosJug!AI:AI,CargaDatosJug!$H:$H,PartidoUnicoAvanzadas!$C19,CargaDatosJug!$E:$E,PartidoUnicoAvanzadas!$D$3,CargaDatosJug!$F:$F,PartidoUnicoAvanzadas!$J$3,CargaDatosJug!$G:$G,PartidoUnicoAvanzadas!$N$3,CargaDatosJug!$A:$A,PartidoUnicoAvanzadas!$D$5)</f>
        <v>0</v>
      </c>
      <c r="F19" s="65">
        <f>SUMIFS(CargaDatosJug!AJ:AJ,CargaDatosJug!$H:$H,PartidoUnicoAvanzadas!$C19,CargaDatosJug!$E:$E,PartidoUnicoAvanzadas!$D$3,CargaDatosJug!$F:$F,PartidoUnicoAvanzadas!$J$3,CargaDatosJug!$G:$G,PartidoUnicoAvanzadas!$N$3,CargaDatosJug!$A:$A,PartidoUnicoAvanzadas!$D$5)</f>
        <v>0</v>
      </c>
      <c r="G19" s="65">
        <f>SUMIFS(CargaDatosJug!AK:AK,CargaDatosJug!$H:$H,PartidoUnicoAvanzadas!$C19,CargaDatosJug!$E:$E,PartidoUnicoAvanzadas!$D$3,CargaDatosJug!$F:$F,PartidoUnicoAvanzadas!$J$3,CargaDatosJug!$G:$G,PartidoUnicoAvanzadas!$N$3,CargaDatosJug!$A:$A,PartidoUnicoAvanzadas!$D$5)</f>
        <v>0</v>
      </c>
      <c r="J19" s="65">
        <f>SUMIFS(CargaDatosEq!$AO$4:$AO$103,CargaDatosEq!$E$4:$E$103,$D$3,CargaDatosEq!$A$4:$A$103,$D$5,CargaDatosEq!$F$4:$F$103,$J$3,CargaDatosEq!$G$4:$G$103,$N$3)</f>
        <v>0</v>
      </c>
      <c r="K19" s="70" t="s">
        <v>59</v>
      </c>
      <c r="L19" s="70"/>
      <c r="M19" s="70"/>
      <c r="N19" s="65">
        <f>SUMIFS(CargaDatosEq!$AO$4:$AO$103,CargaDatosEq!$E$4:$E$103,$D$3,CargaDatosEq!$A$4:$A$103,$D$5,CargaDatosEq!$F$4:$F$103,$N$3,CargaDatosEq!$G$4:$G$103,$J$3)</f>
        <v>0</v>
      </c>
    </row>
    <row r="20" spans="2:14" ht="25" customHeight="1" x14ac:dyDescent="0.2">
      <c r="B20" s="16">
        <f>PartidoUnico!B20</f>
        <v>33</v>
      </c>
      <c r="C20" s="16" t="str">
        <f>PartidoUnico!C20</f>
        <v>Lautaro</v>
      </c>
      <c r="D20" s="64">
        <f>SUMIFS(CargaDatosJug!AH:AH,CargaDatosJug!$H:$H,PartidoUnicoAvanzadas!$C20,CargaDatosJug!$E:$E,PartidoUnicoAvanzadas!$D$3,CargaDatosJug!$F:$F,PartidoUnicoAvanzadas!$J$3,CargaDatosJug!$G:$G,PartidoUnicoAvanzadas!$N$3,CargaDatosJug!$A:$A,PartidoUnicoAvanzadas!$D$5)</f>
        <v>0</v>
      </c>
      <c r="E20" s="64">
        <f>SUMIFS(CargaDatosJug!AI:AI,CargaDatosJug!$H:$H,PartidoUnicoAvanzadas!$C20,CargaDatosJug!$E:$E,PartidoUnicoAvanzadas!$D$3,CargaDatosJug!$F:$F,PartidoUnicoAvanzadas!$J$3,CargaDatosJug!$G:$G,PartidoUnicoAvanzadas!$N$3,CargaDatosJug!$A:$A,PartidoUnicoAvanzadas!$D$5)</f>
        <v>0</v>
      </c>
      <c r="F20" s="64">
        <f>SUMIFS(CargaDatosJug!AJ:AJ,CargaDatosJug!$H:$H,PartidoUnicoAvanzadas!$C20,CargaDatosJug!$E:$E,PartidoUnicoAvanzadas!$D$3,CargaDatosJug!$F:$F,PartidoUnicoAvanzadas!$J$3,CargaDatosJug!$G:$G,PartidoUnicoAvanzadas!$N$3,CargaDatosJug!$A:$A,PartidoUnicoAvanzadas!$D$5)</f>
        <v>0</v>
      </c>
      <c r="G20" s="64">
        <f>SUMIFS(CargaDatosJug!AK:AK,CargaDatosJug!$H:$H,PartidoUnicoAvanzadas!$C20,CargaDatosJug!$E:$E,PartidoUnicoAvanzadas!$D$3,CargaDatosJug!$F:$F,PartidoUnicoAvanzadas!$J$3,CargaDatosJug!$G:$G,PartidoUnicoAvanzadas!$N$3,CargaDatosJug!$A:$A,PartidoUnicoAvanzadas!$D$5)</f>
        <v>0</v>
      </c>
      <c r="J20" s="64">
        <f>SUMIFS(CargaDatosEq!$AP$4:$AP$103,CargaDatosEq!$E$4:$E$103,$D$3,CargaDatosEq!$A$4:$A$103,$D$5,CargaDatosEq!$F$4:$F$103,$J$3,CargaDatosEq!$G$4:$G$103,$N$3)</f>
        <v>0</v>
      </c>
      <c r="K20" s="67" t="s">
        <v>45</v>
      </c>
      <c r="L20" s="67"/>
      <c r="M20" s="67"/>
      <c r="N20" s="64">
        <f>SUMIFS(CargaDatosEq!$AP$4:$AP$103,CargaDatosEq!$E$4:$E$103,$D$3,CargaDatosEq!$A$4:$A$103,$D$5,CargaDatosEq!$F$4:$F$103,$N$3,CargaDatosEq!$G$4:$G$103,$J$3)</f>
        <v>0</v>
      </c>
    </row>
    <row r="21" spans="2:14" ht="25" customHeight="1" x14ac:dyDescent="0.2">
      <c r="B21" s="15">
        <f>PartidoUnico!B21</f>
        <v>44</v>
      </c>
      <c r="C21" s="15" t="str">
        <f>PartidoUnico!C21</f>
        <v>Nahuel</v>
      </c>
      <c r="D21" s="65">
        <f>SUMIFS(CargaDatosJug!AH:AH,CargaDatosJug!$H:$H,PartidoUnicoAvanzadas!$C21,CargaDatosJug!$E:$E,PartidoUnicoAvanzadas!$D$3,CargaDatosJug!$F:$F,PartidoUnicoAvanzadas!$J$3,CargaDatosJug!$G:$G,PartidoUnicoAvanzadas!$N$3,CargaDatosJug!$A:$A,PartidoUnicoAvanzadas!$D$5)</f>
        <v>0</v>
      </c>
      <c r="E21" s="65">
        <f>SUMIFS(CargaDatosJug!AI:AI,CargaDatosJug!$H:$H,PartidoUnicoAvanzadas!$C21,CargaDatosJug!$E:$E,PartidoUnicoAvanzadas!$D$3,CargaDatosJug!$F:$F,PartidoUnicoAvanzadas!$J$3,CargaDatosJug!$G:$G,PartidoUnicoAvanzadas!$N$3,CargaDatosJug!$A:$A,PartidoUnicoAvanzadas!$D$5)</f>
        <v>0</v>
      </c>
      <c r="F21" s="65">
        <f>SUMIFS(CargaDatosJug!AJ:AJ,CargaDatosJug!$H:$H,PartidoUnicoAvanzadas!$C21,CargaDatosJug!$E:$E,PartidoUnicoAvanzadas!$D$3,CargaDatosJug!$F:$F,PartidoUnicoAvanzadas!$J$3,CargaDatosJug!$G:$G,PartidoUnicoAvanzadas!$N$3,CargaDatosJug!$A:$A,PartidoUnicoAvanzadas!$D$5)</f>
        <v>0</v>
      </c>
      <c r="G21" s="65">
        <f>SUMIFS(CargaDatosJug!AK:AK,CargaDatosJug!$H:$H,PartidoUnicoAvanzadas!$C21,CargaDatosJug!$E:$E,PartidoUnicoAvanzadas!$D$3,CargaDatosJug!$F:$F,PartidoUnicoAvanzadas!$J$3,CargaDatosJug!$G:$G,PartidoUnicoAvanzadas!$N$3,CargaDatosJug!$A:$A,PartidoUnicoAvanzadas!$D$5)</f>
        <v>0</v>
      </c>
      <c r="J21" s="65">
        <f>SUMIFS(CargaDatosEq!$AQ$4:$AQ$103,CargaDatosEq!$E$4:$E$103,$D$3,CargaDatosEq!$A$4:$A$103,$D$5,CargaDatosEq!$F$4:$F$103,$J$3,CargaDatosEq!$G$4:$G$103,$N$3)</f>
        <v>0</v>
      </c>
      <c r="K21" s="70" t="s">
        <v>46</v>
      </c>
      <c r="L21" s="70"/>
      <c r="M21" s="70"/>
      <c r="N21" s="65">
        <f>SUMIFS(CargaDatosEq!$AQ$4:$AQ$103,CargaDatosEq!$E$4:$E$103,$D$3,CargaDatosEq!$A$4:$A$103,$D$5,CargaDatosEq!$F$4:$F$103,$N$3,CargaDatosEq!$G$4:$G$103,$J$3)</f>
        <v>0</v>
      </c>
    </row>
    <row r="22" spans="2:14" ht="25" customHeight="1" x14ac:dyDescent="0.2">
      <c r="B22" s="16">
        <f>PartidoUnico!B22</f>
        <v>55</v>
      </c>
      <c r="C22" s="16" t="str">
        <f>PartidoUnico!C22</f>
        <v>Lucas</v>
      </c>
      <c r="D22" s="64">
        <f>SUMIFS(CargaDatosJug!AH:AH,CargaDatosJug!$H:$H,PartidoUnicoAvanzadas!$C22,CargaDatosJug!$E:$E,PartidoUnicoAvanzadas!$D$3,CargaDatosJug!$F:$F,PartidoUnicoAvanzadas!$J$3,CargaDatosJug!$G:$G,PartidoUnicoAvanzadas!$N$3,CargaDatosJug!$A:$A,PartidoUnicoAvanzadas!$D$5)</f>
        <v>0</v>
      </c>
      <c r="E22" s="64">
        <f>SUMIFS(CargaDatosJug!AI:AI,CargaDatosJug!$H:$H,PartidoUnicoAvanzadas!$C22,CargaDatosJug!$E:$E,PartidoUnicoAvanzadas!$D$3,CargaDatosJug!$F:$F,PartidoUnicoAvanzadas!$J$3,CargaDatosJug!$G:$G,PartidoUnicoAvanzadas!$N$3,CargaDatosJug!$A:$A,PartidoUnicoAvanzadas!$D$5)</f>
        <v>0</v>
      </c>
      <c r="F22" s="64">
        <f>SUMIFS(CargaDatosJug!AJ:AJ,CargaDatosJug!$H:$H,PartidoUnicoAvanzadas!$C22,CargaDatosJug!$E:$E,PartidoUnicoAvanzadas!$D$3,CargaDatosJug!$F:$F,PartidoUnicoAvanzadas!$J$3,CargaDatosJug!$G:$G,PartidoUnicoAvanzadas!$N$3,CargaDatosJug!$A:$A,PartidoUnicoAvanzadas!$D$5)</f>
        <v>0</v>
      </c>
      <c r="G22" s="64">
        <f>SUMIFS(CargaDatosJug!AK:AK,CargaDatosJug!$H:$H,PartidoUnicoAvanzadas!$C22,CargaDatosJug!$E:$E,PartidoUnicoAvanzadas!$D$3,CargaDatosJug!$F:$F,PartidoUnicoAvanzadas!$J$3,CargaDatosJug!$G:$G,PartidoUnicoAvanzadas!$N$3,CargaDatosJug!$A:$A,PartidoUnicoAvanzadas!$D$5)</f>
        <v>0</v>
      </c>
      <c r="J22" s="64">
        <f>SUMIFS(CargaDatosEq!$AR$4:$AR$103,CargaDatosEq!$E$4:$E$103,$D$3,CargaDatosEq!$A$4:$A$103,$D$5,CargaDatosEq!$F$4:$F$103,$J$3,CargaDatosEq!$G$4:$G$103,$N$3)</f>
        <v>0</v>
      </c>
      <c r="K22" s="67" t="s">
        <v>47</v>
      </c>
      <c r="L22" s="67"/>
      <c r="M22" s="67"/>
      <c r="N22" s="64">
        <f>SUMIFS(CargaDatosEq!$AR$4:$AR$103,CargaDatosEq!$E$4:$E$103,$D$3,CargaDatosEq!$A$4:$A$103,$D$5,CargaDatosEq!$F$4:$F$103,$N$3,CargaDatosEq!$G$4:$G$103,$J$3)</f>
        <v>0</v>
      </c>
    </row>
    <row r="23" spans="2:14" ht="25" customHeight="1" x14ac:dyDescent="0.2">
      <c r="B23" s="15">
        <f>PartidoUnico!B23</f>
        <v>66</v>
      </c>
      <c r="C23" s="15" t="str">
        <f>PartidoUnico!C23</f>
        <v>Fernando</v>
      </c>
      <c r="D23" s="65">
        <f>SUMIFS(CargaDatosJug!AH:AH,CargaDatosJug!$H:$H,PartidoUnicoAvanzadas!$C23,CargaDatosJug!$E:$E,PartidoUnicoAvanzadas!$D$3,CargaDatosJug!$F:$F,PartidoUnicoAvanzadas!$J$3,CargaDatosJug!$G:$G,PartidoUnicoAvanzadas!$N$3,CargaDatosJug!$A:$A,PartidoUnicoAvanzadas!$D$5)</f>
        <v>0</v>
      </c>
      <c r="E23" s="65">
        <f>SUMIFS(CargaDatosJug!AI:AI,CargaDatosJug!$H:$H,PartidoUnicoAvanzadas!$C23,CargaDatosJug!$E:$E,PartidoUnicoAvanzadas!$D$3,CargaDatosJug!$F:$F,PartidoUnicoAvanzadas!$J$3,CargaDatosJug!$G:$G,PartidoUnicoAvanzadas!$N$3,CargaDatosJug!$A:$A,PartidoUnicoAvanzadas!$D$5)</f>
        <v>0</v>
      </c>
      <c r="F23" s="65">
        <f>SUMIFS(CargaDatosJug!AJ:AJ,CargaDatosJug!$H:$H,PartidoUnicoAvanzadas!$C23,CargaDatosJug!$E:$E,PartidoUnicoAvanzadas!$D$3,CargaDatosJug!$F:$F,PartidoUnicoAvanzadas!$J$3,CargaDatosJug!$G:$G,PartidoUnicoAvanzadas!$N$3,CargaDatosJug!$A:$A,PartidoUnicoAvanzadas!$D$5)</f>
        <v>0</v>
      </c>
      <c r="G23" s="65">
        <f>SUMIFS(CargaDatosJug!AK:AK,CargaDatosJug!$H:$H,PartidoUnicoAvanzadas!$C23,CargaDatosJug!$E:$E,PartidoUnicoAvanzadas!$D$3,CargaDatosJug!$F:$F,PartidoUnicoAvanzadas!$J$3,CargaDatosJug!$G:$G,PartidoUnicoAvanzadas!$N$3,CargaDatosJug!$A:$A,PartidoUnicoAvanzadas!$D$5)</f>
        <v>0</v>
      </c>
    </row>
    <row r="24" spans="2:14" ht="25" customHeight="1" x14ac:dyDescent="0.2">
      <c r="B24" s="27" t="s">
        <v>36</v>
      </c>
      <c r="C24" s="27" t="str">
        <f>J3</f>
        <v>Club Sportivo</v>
      </c>
      <c r="D24" s="72">
        <f>J19</f>
        <v>0</v>
      </c>
      <c r="E24" s="72">
        <f>J20</f>
        <v>0</v>
      </c>
      <c r="F24" s="72">
        <f>J21</f>
        <v>0</v>
      </c>
      <c r="G24" s="72">
        <f>J22</f>
        <v>0</v>
      </c>
    </row>
  </sheetData>
  <dataValidations count="1">
    <dataValidation type="list" allowBlank="1" showInputMessage="1" showErrorMessage="1" sqref="D3" xr:uid="{CC283A28-4F9F-4E07-8E68-7B3B8E0337F7}">
      <formula1>TbJornadas</formula1>
    </dataValidation>
  </dataValidations>
  <printOptions horizontalCentered="1" verticalCentered="1"/>
  <pageMargins left="0.19685039370078741" right="0.19685039370078741" top="0.19685039370078741" bottom="0.19685039370078741" header="0" footer="0"/>
  <pageSetup paperSize="9" scale="97"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A3C15-7875-4AE8-9377-9D3A42B9CADF}">
  <sheetPr>
    <pageSetUpPr fitToPage="1"/>
  </sheetPr>
  <dimension ref="B1:Z21"/>
  <sheetViews>
    <sheetView showGridLines="0" workbookViewId="0">
      <selection activeCell="B1" sqref="B1"/>
    </sheetView>
  </sheetViews>
  <sheetFormatPr baseColWidth="10" defaultColWidth="11.5" defaultRowHeight="15" x14ac:dyDescent="0.2"/>
  <cols>
    <col min="1" max="1" width="1.6640625" style="1" customWidth="1"/>
    <col min="2" max="2" width="3" style="1" bestFit="1" customWidth="1"/>
    <col min="3" max="3" width="26.83203125" style="1" bestFit="1" customWidth="1"/>
    <col min="4" max="4" width="3" style="1" bestFit="1" customWidth="1"/>
    <col min="5" max="5" width="4.6640625" style="1" customWidth="1"/>
    <col min="6" max="6" width="5.83203125" style="1" customWidth="1"/>
    <col min="7" max="8" width="4.6640625" style="1" customWidth="1"/>
    <col min="9" max="9" width="7.6640625" style="1" customWidth="1"/>
    <col min="10" max="11" width="4.6640625" style="1" customWidth="1"/>
    <col min="12" max="12" width="7.6640625" style="1" customWidth="1"/>
    <col min="13" max="14" width="4.6640625" style="1" customWidth="1"/>
    <col min="15" max="15" width="7.6640625" style="1" customWidth="1"/>
    <col min="16" max="25" width="4.6640625" style="1" customWidth="1"/>
    <col min="26" max="26" width="5.83203125" style="1" customWidth="1"/>
    <col min="27" max="16384" width="11.5" style="1"/>
  </cols>
  <sheetData>
    <row r="1" spans="2:26" ht="24" x14ac:dyDescent="0.2">
      <c r="B1" s="26" t="str">
        <f>"Estadísticas Totales "&amp;Tablas!E4&amp;" "&amp;Tablas!E2&amp;" "&amp;Tablas!E3</f>
        <v>Estadísticas Totales Club Sportivo Torneo 2023</v>
      </c>
      <c r="C1" s="26"/>
      <c r="D1" s="26"/>
      <c r="E1" s="26"/>
      <c r="F1" s="26"/>
      <c r="G1" s="26"/>
      <c r="H1" s="26"/>
      <c r="I1" s="26"/>
      <c r="J1" s="26"/>
      <c r="K1" s="26"/>
      <c r="L1" s="26"/>
      <c r="M1" s="26"/>
      <c r="N1" s="26"/>
      <c r="O1" s="26"/>
      <c r="P1" s="26"/>
      <c r="Q1" s="26"/>
      <c r="R1" s="26"/>
      <c r="S1" s="26"/>
      <c r="T1" s="26"/>
      <c r="U1" s="26"/>
      <c r="V1" s="26"/>
      <c r="W1" s="26"/>
      <c r="X1" s="26"/>
      <c r="Y1" s="26"/>
      <c r="Z1" s="26"/>
    </row>
    <row r="3" spans="2:26" ht="32" x14ac:dyDescent="0.2">
      <c r="B3" s="5" t="s">
        <v>1</v>
      </c>
      <c r="C3" s="5" t="s">
        <v>31</v>
      </c>
      <c r="D3" s="5" t="s">
        <v>37</v>
      </c>
      <c r="E3" s="5" t="s">
        <v>2</v>
      </c>
      <c r="F3" s="5" t="s">
        <v>4</v>
      </c>
      <c r="G3" s="5" t="s">
        <v>5</v>
      </c>
      <c r="H3" s="5" t="s">
        <v>6</v>
      </c>
      <c r="I3" s="5" t="s">
        <v>11</v>
      </c>
      <c r="J3" s="5" t="s">
        <v>7</v>
      </c>
      <c r="K3" s="5" t="s">
        <v>8</v>
      </c>
      <c r="L3" s="5" t="s">
        <v>12</v>
      </c>
      <c r="M3" s="5" t="s">
        <v>9</v>
      </c>
      <c r="N3" s="5" t="s">
        <v>10</v>
      </c>
      <c r="O3" s="5" t="s">
        <v>13</v>
      </c>
      <c r="P3" s="5" t="s">
        <v>14</v>
      </c>
      <c r="Q3" s="5" t="s">
        <v>15</v>
      </c>
      <c r="R3" s="5" t="s">
        <v>16</v>
      </c>
      <c r="S3" s="5" t="s">
        <v>17</v>
      </c>
      <c r="T3" s="5" t="s">
        <v>18</v>
      </c>
      <c r="U3" s="5" t="s">
        <v>19</v>
      </c>
      <c r="V3" s="5" t="s">
        <v>20</v>
      </c>
      <c r="W3" s="5" t="s">
        <v>21</v>
      </c>
      <c r="X3" s="5" t="s">
        <v>22</v>
      </c>
      <c r="Y3" s="5" t="s">
        <v>23</v>
      </c>
      <c r="Z3" s="5" t="s">
        <v>24</v>
      </c>
    </row>
    <row r="4" spans="2:26" ht="25" customHeight="1" x14ac:dyDescent="0.2">
      <c r="B4" s="16">
        <f>Tablas!D8</f>
        <v>1</v>
      </c>
      <c r="C4" s="16" t="str">
        <f>Tablas!E8</f>
        <v>Pedro</v>
      </c>
      <c r="D4" s="16">
        <f>COUNTIFS(CargaDatosJug!H:H,Totales!C4,CargaDatosJug!AG:AG,"&gt;0")</f>
        <v>0</v>
      </c>
      <c r="E4" s="31">
        <f>(SUMIFS(CargaDatosJug!J:J,CargaDatosJug!$H:$H,$C4)+SUMIFS(CargaDatosJug!K:K,CargaDatosJug!$H:$H,$C4)/60)</f>
        <v>0</v>
      </c>
      <c r="F4" s="4">
        <f>SUMIFS(CargaDatosJug!L:L,CargaDatosJug!$H:$H,Totales!$C4)</f>
        <v>0</v>
      </c>
      <c r="G4" s="4">
        <f>SUMIFS(CargaDatosJug!M:M,CargaDatosJug!$H:$H,Totales!$C4)</f>
        <v>0</v>
      </c>
      <c r="H4" s="4">
        <f>SUMIFS(CargaDatosJug!N:N,CargaDatosJug!$H:$H,Totales!$C4)</f>
        <v>0</v>
      </c>
      <c r="I4" s="24" t="str">
        <f>IFERROR(G4/H4,"")</f>
        <v/>
      </c>
      <c r="J4" s="4">
        <f>SUMIFS(CargaDatosJug!P:P,CargaDatosJug!$H:$H,Totales!$C4)</f>
        <v>0</v>
      </c>
      <c r="K4" s="4">
        <f>SUMIFS(CargaDatosJug!Q:Q,CargaDatosJug!$H:$H,Totales!$C4)</f>
        <v>0</v>
      </c>
      <c r="L4" s="24" t="str">
        <f>IFERROR(J4/K4,"")</f>
        <v/>
      </c>
      <c r="M4" s="4">
        <f>SUMIFS(CargaDatosJug!S:S,CargaDatosJug!$H:$H,Totales!$C4)</f>
        <v>0</v>
      </c>
      <c r="N4" s="4">
        <f>SUMIFS(CargaDatosJug!T:T,CargaDatosJug!$H:$H,Totales!$C4)</f>
        <v>0</v>
      </c>
      <c r="O4" s="24" t="str">
        <f>IFERROR(M4/N4,"")</f>
        <v/>
      </c>
      <c r="P4" s="4">
        <f>SUMIFS(CargaDatosJug!V:V,CargaDatosJug!$H:$H,Totales!$C4)</f>
        <v>0</v>
      </c>
      <c r="Q4" s="4">
        <f>SUMIFS(CargaDatosJug!W:W,CargaDatosJug!$H:$H,Totales!$C4)</f>
        <v>0</v>
      </c>
      <c r="R4" s="16">
        <f>SUMIFS(CargaDatosJug!X:X,CargaDatosJug!$H:$H,Totales!$C4)</f>
        <v>0</v>
      </c>
      <c r="S4" s="4">
        <f>SUMIFS(CargaDatosJug!Y:Y,CargaDatosJug!$H:$H,Totales!$C4)</f>
        <v>0</v>
      </c>
      <c r="T4" s="4">
        <f>SUMIFS(CargaDatosJug!Z:Z,CargaDatosJug!$H:$H,Totales!$C4)</f>
        <v>0</v>
      </c>
      <c r="U4" s="4">
        <f>SUMIFS(CargaDatosJug!AA:AA,CargaDatosJug!$H:$H,Totales!$C4)</f>
        <v>0</v>
      </c>
      <c r="V4" s="4">
        <f>SUMIFS(CargaDatosJug!AB:AB,CargaDatosJug!$H:$H,Totales!$C4)</f>
        <v>0</v>
      </c>
      <c r="W4" s="4">
        <f>SUMIFS(CargaDatosJug!AC:AC,CargaDatosJug!$H:$H,Totales!$C4)</f>
        <v>0</v>
      </c>
      <c r="X4" s="4">
        <f>SUMIFS(CargaDatosJug!AD:AD,CargaDatosJug!$H:$H,Totales!$C4)</f>
        <v>0</v>
      </c>
      <c r="Y4" s="4">
        <f>SUMIFS(CargaDatosJug!AE:AE,CargaDatosJug!$H:$H,Totales!$C4)</f>
        <v>0</v>
      </c>
      <c r="Z4" s="16">
        <f>SUMIFS(CargaDatosJug!AF:AF,CargaDatosJug!$H:$H,Totales!$C4)</f>
        <v>0</v>
      </c>
    </row>
    <row r="5" spans="2:26" ht="25" customHeight="1" x14ac:dyDescent="0.2">
      <c r="B5" s="15">
        <f>Tablas!D9</f>
        <v>3</v>
      </c>
      <c r="C5" s="15" t="str">
        <f>Tablas!E9</f>
        <v>Leonardo</v>
      </c>
      <c r="D5" s="15">
        <f>COUNTIFS(CargaDatosJug!H:H,Totales!C5,CargaDatosJug!AG:AG,"&gt;0")</f>
        <v>0</v>
      </c>
      <c r="E5" s="30">
        <f>(SUMIFS(CargaDatosJug!J:J,CargaDatosJug!$H:$H,$C5)+SUMIFS(CargaDatosJug!K:K,CargaDatosJug!$H:$H,$C5)/60)</f>
        <v>0</v>
      </c>
      <c r="F5" s="14">
        <f>SUMIFS(CargaDatosJug!L:L,CargaDatosJug!$H:$H,Totales!$C5)</f>
        <v>0</v>
      </c>
      <c r="G5" s="14">
        <f>SUMIFS(CargaDatosJug!M:M,CargaDatosJug!$H:$H,Totales!$C5)</f>
        <v>0</v>
      </c>
      <c r="H5" s="14">
        <f>SUMIFS(CargaDatosJug!N:N,CargaDatosJug!$H:$H,Totales!$C5)</f>
        <v>0</v>
      </c>
      <c r="I5" s="23" t="str">
        <f t="shared" ref="I5:I19" si="0">IFERROR(G5/H5,"")</f>
        <v/>
      </c>
      <c r="J5" s="14">
        <f>SUMIFS(CargaDatosJug!P:P,CargaDatosJug!$H:$H,Totales!$C5)</f>
        <v>0</v>
      </c>
      <c r="K5" s="14">
        <f>SUMIFS(CargaDatosJug!Q:Q,CargaDatosJug!$H:$H,Totales!$C5)</f>
        <v>0</v>
      </c>
      <c r="L5" s="23" t="str">
        <f t="shared" ref="L5:L19" si="1">IFERROR(J5/K5,"")</f>
        <v/>
      </c>
      <c r="M5" s="14">
        <f>SUMIFS(CargaDatosJug!S:S,CargaDatosJug!$H:$H,Totales!$C5)</f>
        <v>0</v>
      </c>
      <c r="N5" s="14">
        <f>SUMIFS(CargaDatosJug!T:T,CargaDatosJug!$H:$H,Totales!$C5)</f>
        <v>0</v>
      </c>
      <c r="O5" s="23" t="str">
        <f t="shared" ref="O5:O19" si="2">IFERROR(M5/N5,"")</f>
        <v/>
      </c>
      <c r="P5" s="14">
        <f>SUMIFS(CargaDatosJug!V:V,CargaDatosJug!$H:$H,Totales!$C5)</f>
        <v>0</v>
      </c>
      <c r="Q5" s="14">
        <f>SUMIFS(CargaDatosJug!W:W,CargaDatosJug!$H:$H,Totales!$C5)</f>
        <v>0</v>
      </c>
      <c r="R5" s="25">
        <f>SUMIFS(CargaDatosJug!X:X,CargaDatosJug!$H:$H,Totales!$C5)</f>
        <v>0</v>
      </c>
      <c r="S5" s="14">
        <f>SUMIFS(CargaDatosJug!Y:Y,CargaDatosJug!$H:$H,Totales!$C5)</f>
        <v>0</v>
      </c>
      <c r="T5" s="14">
        <f>SUMIFS(CargaDatosJug!Z:Z,CargaDatosJug!$H:$H,Totales!$C5)</f>
        <v>0</v>
      </c>
      <c r="U5" s="14">
        <f>SUMIFS(CargaDatosJug!AA:AA,CargaDatosJug!$H:$H,Totales!$C5)</f>
        <v>0</v>
      </c>
      <c r="V5" s="14">
        <f>SUMIFS(CargaDatosJug!AB:AB,CargaDatosJug!$H:$H,Totales!$C5)</f>
        <v>0</v>
      </c>
      <c r="W5" s="14">
        <f>SUMIFS(CargaDatosJug!AC:AC,CargaDatosJug!$H:$H,Totales!$C5)</f>
        <v>0</v>
      </c>
      <c r="X5" s="14">
        <f>SUMIFS(CargaDatosJug!AD:AD,CargaDatosJug!$H:$H,Totales!$C5)</f>
        <v>0</v>
      </c>
      <c r="Y5" s="14">
        <f>SUMIFS(CargaDatosJug!AE:AE,CargaDatosJug!$H:$H,Totales!$C5)</f>
        <v>0</v>
      </c>
      <c r="Z5" s="25">
        <f>SUMIFS(CargaDatosJug!AF:AF,CargaDatosJug!$H:$H,Totales!$C5)</f>
        <v>0</v>
      </c>
    </row>
    <row r="6" spans="2:26" ht="25" customHeight="1" x14ac:dyDescent="0.2">
      <c r="B6" s="16">
        <f>Tablas!D10</f>
        <v>7</v>
      </c>
      <c r="C6" s="16" t="str">
        <f>Tablas!E10</f>
        <v>Fausto</v>
      </c>
      <c r="D6" s="16">
        <f>COUNTIFS(CargaDatosJug!H:H,Totales!C6,CargaDatosJug!AG:AG,"&gt;0")</f>
        <v>0</v>
      </c>
      <c r="E6" s="31">
        <f>(SUMIFS(CargaDatosJug!J:J,CargaDatosJug!$H:$H,$C6)+SUMIFS(CargaDatosJug!K:K,CargaDatosJug!$H:$H,$C6)/60)</f>
        <v>0</v>
      </c>
      <c r="F6" s="4">
        <f>SUMIFS(CargaDatosJug!L:L,CargaDatosJug!$H:$H,Totales!$C6)</f>
        <v>0</v>
      </c>
      <c r="G6" s="4">
        <f>SUMIFS(CargaDatosJug!M:M,CargaDatosJug!$H:$H,Totales!$C6)</f>
        <v>0</v>
      </c>
      <c r="H6" s="4">
        <f>SUMIFS(CargaDatosJug!N:N,CargaDatosJug!$H:$H,Totales!$C6)</f>
        <v>0</v>
      </c>
      <c r="I6" s="24" t="str">
        <f t="shared" si="0"/>
        <v/>
      </c>
      <c r="J6" s="4">
        <f>SUMIFS(CargaDatosJug!P:P,CargaDatosJug!$H:$H,Totales!$C6)</f>
        <v>0</v>
      </c>
      <c r="K6" s="4">
        <f>SUMIFS(CargaDatosJug!Q:Q,CargaDatosJug!$H:$H,Totales!$C6)</f>
        <v>0</v>
      </c>
      <c r="L6" s="24" t="str">
        <f t="shared" si="1"/>
        <v/>
      </c>
      <c r="M6" s="4">
        <f>SUMIFS(CargaDatosJug!S:S,CargaDatosJug!$H:$H,Totales!$C6)</f>
        <v>0</v>
      </c>
      <c r="N6" s="4">
        <f>SUMIFS(CargaDatosJug!T:T,CargaDatosJug!$H:$H,Totales!$C6)</f>
        <v>0</v>
      </c>
      <c r="O6" s="24" t="str">
        <f t="shared" si="2"/>
        <v/>
      </c>
      <c r="P6" s="4">
        <f>SUMIFS(CargaDatosJug!V:V,CargaDatosJug!$H:$H,Totales!$C6)</f>
        <v>0</v>
      </c>
      <c r="Q6" s="4">
        <f>SUMIFS(CargaDatosJug!W:W,CargaDatosJug!$H:$H,Totales!$C6)</f>
        <v>0</v>
      </c>
      <c r="R6" s="16">
        <f>SUMIFS(CargaDatosJug!X:X,CargaDatosJug!$H:$H,Totales!$C6)</f>
        <v>0</v>
      </c>
      <c r="S6" s="4">
        <f>SUMIFS(CargaDatosJug!Y:Y,CargaDatosJug!$H:$H,Totales!$C6)</f>
        <v>0</v>
      </c>
      <c r="T6" s="4">
        <f>SUMIFS(CargaDatosJug!Z:Z,CargaDatosJug!$H:$H,Totales!$C6)</f>
        <v>0</v>
      </c>
      <c r="U6" s="4">
        <f>SUMIFS(CargaDatosJug!AA:AA,CargaDatosJug!$H:$H,Totales!$C6)</f>
        <v>0</v>
      </c>
      <c r="V6" s="4">
        <f>SUMIFS(CargaDatosJug!AB:AB,CargaDatosJug!$H:$H,Totales!$C6)</f>
        <v>0</v>
      </c>
      <c r="W6" s="4">
        <f>SUMIFS(CargaDatosJug!AC:AC,CargaDatosJug!$H:$H,Totales!$C6)</f>
        <v>0</v>
      </c>
      <c r="X6" s="4">
        <f>SUMIFS(CargaDatosJug!AD:AD,CargaDatosJug!$H:$H,Totales!$C6)</f>
        <v>0</v>
      </c>
      <c r="Y6" s="4">
        <f>SUMIFS(CargaDatosJug!AE:AE,CargaDatosJug!$H:$H,Totales!$C6)</f>
        <v>0</v>
      </c>
      <c r="Z6" s="16">
        <f>SUMIFS(CargaDatosJug!AF:AF,CargaDatosJug!$H:$H,Totales!$C6)</f>
        <v>0</v>
      </c>
    </row>
    <row r="7" spans="2:26" ht="25" customHeight="1" x14ac:dyDescent="0.2">
      <c r="B7" s="15">
        <f>Tablas!D11</f>
        <v>8</v>
      </c>
      <c r="C7" s="15" t="str">
        <f>Tablas!E11</f>
        <v>Sebastian</v>
      </c>
      <c r="D7" s="15">
        <f>COUNTIFS(CargaDatosJug!H:H,Totales!C7,CargaDatosJug!AG:AG,"&gt;0")</f>
        <v>0</v>
      </c>
      <c r="E7" s="30">
        <f>(SUMIFS(CargaDatosJug!J:J,CargaDatosJug!$H:$H,$C7)+SUMIFS(CargaDatosJug!K:K,CargaDatosJug!$H:$H,$C7)/60)</f>
        <v>0</v>
      </c>
      <c r="F7" s="14">
        <f>SUMIFS(CargaDatosJug!L:L,CargaDatosJug!$H:$H,Totales!$C7)</f>
        <v>0</v>
      </c>
      <c r="G7" s="14">
        <f>SUMIFS(CargaDatosJug!M:M,CargaDatosJug!$H:$H,Totales!$C7)</f>
        <v>0</v>
      </c>
      <c r="H7" s="14">
        <f>SUMIFS(CargaDatosJug!N:N,CargaDatosJug!$H:$H,Totales!$C7)</f>
        <v>0</v>
      </c>
      <c r="I7" s="23" t="str">
        <f t="shared" si="0"/>
        <v/>
      </c>
      <c r="J7" s="14">
        <f>SUMIFS(CargaDatosJug!P:P,CargaDatosJug!$H:$H,Totales!$C7)</f>
        <v>0</v>
      </c>
      <c r="K7" s="14">
        <f>SUMIFS(CargaDatosJug!Q:Q,CargaDatosJug!$H:$H,Totales!$C7)</f>
        <v>0</v>
      </c>
      <c r="L7" s="23" t="str">
        <f t="shared" si="1"/>
        <v/>
      </c>
      <c r="M7" s="14">
        <f>SUMIFS(CargaDatosJug!S:S,CargaDatosJug!$H:$H,Totales!$C7)</f>
        <v>0</v>
      </c>
      <c r="N7" s="14">
        <f>SUMIFS(CargaDatosJug!T:T,CargaDatosJug!$H:$H,Totales!$C7)</f>
        <v>0</v>
      </c>
      <c r="O7" s="23" t="str">
        <f t="shared" si="2"/>
        <v/>
      </c>
      <c r="P7" s="14">
        <f>SUMIFS(CargaDatosJug!V:V,CargaDatosJug!$H:$H,Totales!$C7)</f>
        <v>0</v>
      </c>
      <c r="Q7" s="14">
        <f>SUMIFS(CargaDatosJug!W:W,CargaDatosJug!$H:$H,Totales!$C7)</f>
        <v>0</v>
      </c>
      <c r="R7" s="25">
        <f>SUMIFS(CargaDatosJug!X:X,CargaDatosJug!$H:$H,Totales!$C7)</f>
        <v>0</v>
      </c>
      <c r="S7" s="14">
        <f>SUMIFS(CargaDatosJug!Y:Y,CargaDatosJug!$H:$H,Totales!$C7)</f>
        <v>0</v>
      </c>
      <c r="T7" s="14">
        <f>SUMIFS(CargaDatosJug!Z:Z,CargaDatosJug!$H:$H,Totales!$C7)</f>
        <v>0</v>
      </c>
      <c r="U7" s="14">
        <f>SUMIFS(CargaDatosJug!AA:AA,CargaDatosJug!$H:$H,Totales!$C7)</f>
        <v>0</v>
      </c>
      <c r="V7" s="14">
        <f>SUMIFS(CargaDatosJug!AB:AB,CargaDatosJug!$H:$H,Totales!$C7)</f>
        <v>0</v>
      </c>
      <c r="W7" s="14">
        <f>SUMIFS(CargaDatosJug!AC:AC,CargaDatosJug!$H:$H,Totales!$C7)</f>
        <v>0</v>
      </c>
      <c r="X7" s="14">
        <f>SUMIFS(CargaDatosJug!AD:AD,CargaDatosJug!$H:$H,Totales!$C7)</f>
        <v>0</v>
      </c>
      <c r="Y7" s="14">
        <f>SUMIFS(CargaDatosJug!AE:AE,CargaDatosJug!$H:$H,Totales!$C7)</f>
        <v>0</v>
      </c>
      <c r="Z7" s="25">
        <f>SUMIFS(CargaDatosJug!AF:AF,CargaDatosJug!$H:$H,Totales!$C7)</f>
        <v>0</v>
      </c>
    </row>
    <row r="8" spans="2:26" ht="25" customHeight="1" x14ac:dyDescent="0.2">
      <c r="B8" s="16">
        <f>Tablas!D12</f>
        <v>9</v>
      </c>
      <c r="C8" s="16" t="str">
        <f>Tablas!E12</f>
        <v>Juan Manuel</v>
      </c>
      <c r="D8" s="16">
        <f>COUNTIFS(CargaDatosJug!H:H,Totales!C8,CargaDatosJug!AG:AG,"&gt;0")</f>
        <v>0</v>
      </c>
      <c r="E8" s="31">
        <f>(SUMIFS(CargaDatosJug!J:J,CargaDatosJug!$H:$H,$C8)+SUMIFS(CargaDatosJug!K:K,CargaDatosJug!$H:$H,$C8)/60)</f>
        <v>0</v>
      </c>
      <c r="F8" s="4">
        <f>SUMIFS(CargaDatosJug!L:L,CargaDatosJug!$H:$H,Totales!$C8)</f>
        <v>0</v>
      </c>
      <c r="G8" s="4">
        <f>SUMIFS(CargaDatosJug!M:M,CargaDatosJug!$H:$H,Totales!$C8)</f>
        <v>0</v>
      </c>
      <c r="H8" s="4">
        <f>SUMIFS(CargaDatosJug!N:N,CargaDatosJug!$H:$H,Totales!$C8)</f>
        <v>0</v>
      </c>
      <c r="I8" s="24" t="str">
        <f t="shared" si="0"/>
        <v/>
      </c>
      <c r="J8" s="4">
        <f>SUMIFS(CargaDatosJug!P:P,CargaDatosJug!$H:$H,Totales!$C8)</f>
        <v>0</v>
      </c>
      <c r="K8" s="4">
        <f>SUMIFS(CargaDatosJug!Q:Q,CargaDatosJug!$H:$H,Totales!$C8)</f>
        <v>0</v>
      </c>
      <c r="L8" s="24" t="str">
        <f t="shared" si="1"/>
        <v/>
      </c>
      <c r="M8" s="4">
        <f>SUMIFS(CargaDatosJug!S:S,CargaDatosJug!$H:$H,Totales!$C8)</f>
        <v>0</v>
      </c>
      <c r="N8" s="4">
        <f>SUMIFS(CargaDatosJug!T:T,CargaDatosJug!$H:$H,Totales!$C8)</f>
        <v>0</v>
      </c>
      <c r="O8" s="24" t="str">
        <f t="shared" si="2"/>
        <v/>
      </c>
      <c r="P8" s="4">
        <f>SUMIFS(CargaDatosJug!V:V,CargaDatosJug!$H:$H,Totales!$C8)</f>
        <v>0</v>
      </c>
      <c r="Q8" s="4">
        <f>SUMIFS(CargaDatosJug!W:W,CargaDatosJug!$H:$H,Totales!$C8)</f>
        <v>0</v>
      </c>
      <c r="R8" s="16">
        <f>SUMIFS(CargaDatosJug!X:X,CargaDatosJug!$H:$H,Totales!$C8)</f>
        <v>0</v>
      </c>
      <c r="S8" s="4">
        <f>SUMIFS(CargaDatosJug!Y:Y,CargaDatosJug!$H:$H,Totales!$C8)</f>
        <v>0</v>
      </c>
      <c r="T8" s="4">
        <f>SUMIFS(CargaDatosJug!Z:Z,CargaDatosJug!$H:$H,Totales!$C8)</f>
        <v>0</v>
      </c>
      <c r="U8" s="4">
        <f>SUMIFS(CargaDatosJug!AA:AA,CargaDatosJug!$H:$H,Totales!$C8)</f>
        <v>0</v>
      </c>
      <c r="V8" s="4">
        <f>SUMIFS(CargaDatosJug!AB:AB,CargaDatosJug!$H:$H,Totales!$C8)</f>
        <v>0</v>
      </c>
      <c r="W8" s="4">
        <f>SUMIFS(CargaDatosJug!AC:AC,CargaDatosJug!$H:$H,Totales!$C8)</f>
        <v>0</v>
      </c>
      <c r="X8" s="4">
        <f>SUMIFS(CargaDatosJug!AD:AD,CargaDatosJug!$H:$H,Totales!$C8)</f>
        <v>0</v>
      </c>
      <c r="Y8" s="4">
        <f>SUMIFS(CargaDatosJug!AE:AE,CargaDatosJug!$H:$H,Totales!$C8)</f>
        <v>0</v>
      </c>
      <c r="Z8" s="16">
        <f>SUMIFS(CargaDatosJug!AF:AF,CargaDatosJug!$H:$H,Totales!$C8)</f>
        <v>0</v>
      </c>
    </row>
    <row r="9" spans="2:26" ht="25" customHeight="1" x14ac:dyDescent="0.2">
      <c r="B9" s="15">
        <f>Tablas!D13</f>
        <v>10</v>
      </c>
      <c r="C9" s="15" t="str">
        <f>Tablas!E13</f>
        <v>Agustin</v>
      </c>
      <c r="D9" s="15">
        <f>COUNTIFS(CargaDatosJug!H:H,Totales!C9,CargaDatosJug!AG:AG,"&gt;0")</f>
        <v>0</v>
      </c>
      <c r="E9" s="30">
        <f>(SUMIFS(CargaDatosJug!J:J,CargaDatosJug!$H:$H,$C9)+SUMIFS(CargaDatosJug!K:K,CargaDatosJug!$H:$H,$C9)/60)</f>
        <v>0</v>
      </c>
      <c r="F9" s="14">
        <f>SUMIFS(CargaDatosJug!L:L,CargaDatosJug!$H:$H,Totales!$C9)</f>
        <v>0</v>
      </c>
      <c r="G9" s="14">
        <f>SUMIFS(CargaDatosJug!M:M,CargaDatosJug!$H:$H,Totales!$C9)</f>
        <v>0</v>
      </c>
      <c r="H9" s="14">
        <f>SUMIFS(CargaDatosJug!N:N,CargaDatosJug!$H:$H,Totales!$C9)</f>
        <v>0</v>
      </c>
      <c r="I9" s="23" t="str">
        <f t="shared" si="0"/>
        <v/>
      </c>
      <c r="J9" s="14">
        <f>SUMIFS(CargaDatosJug!P:P,CargaDatosJug!$H:$H,Totales!$C9)</f>
        <v>0</v>
      </c>
      <c r="K9" s="14">
        <f>SUMIFS(CargaDatosJug!Q:Q,CargaDatosJug!$H:$H,Totales!$C9)</f>
        <v>0</v>
      </c>
      <c r="L9" s="23" t="str">
        <f t="shared" si="1"/>
        <v/>
      </c>
      <c r="M9" s="14">
        <f>SUMIFS(CargaDatosJug!S:S,CargaDatosJug!$H:$H,Totales!$C9)</f>
        <v>0</v>
      </c>
      <c r="N9" s="14">
        <f>SUMIFS(CargaDatosJug!T:T,CargaDatosJug!$H:$H,Totales!$C9)</f>
        <v>0</v>
      </c>
      <c r="O9" s="23" t="str">
        <f t="shared" si="2"/>
        <v/>
      </c>
      <c r="P9" s="14">
        <f>SUMIFS(CargaDatosJug!V:V,CargaDatosJug!$H:$H,Totales!$C9)</f>
        <v>0</v>
      </c>
      <c r="Q9" s="14">
        <f>SUMIFS(CargaDatosJug!W:W,CargaDatosJug!$H:$H,Totales!$C9)</f>
        <v>0</v>
      </c>
      <c r="R9" s="25">
        <f>SUMIFS(CargaDatosJug!X:X,CargaDatosJug!$H:$H,Totales!$C9)</f>
        <v>0</v>
      </c>
      <c r="S9" s="14">
        <f>SUMIFS(CargaDatosJug!Y:Y,CargaDatosJug!$H:$H,Totales!$C9)</f>
        <v>0</v>
      </c>
      <c r="T9" s="14">
        <f>SUMIFS(CargaDatosJug!Z:Z,CargaDatosJug!$H:$H,Totales!$C9)</f>
        <v>0</v>
      </c>
      <c r="U9" s="14">
        <f>SUMIFS(CargaDatosJug!AA:AA,CargaDatosJug!$H:$H,Totales!$C9)</f>
        <v>0</v>
      </c>
      <c r="V9" s="14">
        <f>SUMIFS(CargaDatosJug!AB:AB,CargaDatosJug!$H:$H,Totales!$C9)</f>
        <v>0</v>
      </c>
      <c r="W9" s="14">
        <f>SUMIFS(CargaDatosJug!AC:AC,CargaDatosJug!$H:$H,Totales!$C9)</f>
        <v>0</v>
      </c>
      <c r="X9" s="14">
        <f>SUMIFS(CargaDatosJug!AD:AD,CargaDatosJug!$H:$H,Totales!$C9)</f>
        <v>0</v>
      </c>
      <c r="Y9" s="14">
        <f>SUMIFS(CargaDatosJug!AE:AE,CargaDatosJug!$H:$H,Totales!$C9)</f>
        <v>0</v>
      </c>
      <c r="Z9" s="25">
        <f>SUMIFS(CargaDatosJug!AF:AF,CargaDatosJug!$H:$H,Totales!$C9)</f>
        <v>0</v>
      </c>
    </row>
    <row r="10" spans="2:26" ht="25" customHeight="1" x14ac:dyDescent="0.2">
      <c r="B10" s="16">
        <f>Tablas!D14</f>
        <v>12</v>
      </c>
      <c r="C10" s="16" t="str">
        <f>Tablas!E14</f>
        <v>Tomas</v>
      </c>
      <c r="D10" s="16">
        <f>COUNTIFS(CargaDatosJug!H:H,Totales!C10,CargaDatosJug!AG:AG,"&gt;0")</f>
        <v>0</v>
      </c>
      <c r="E10" s="31">
        <f>(SUMIFS(CargaDatosJug!J:J,CargaDatosJug!$H:$H,$C10)+SUMIFS(CargaDatosJug!K:K,CargaDatosJug!$H:$H,$C10)/60)</f>
        <v>0</v>
      </c>
      <c r="F10" s="4">
        <f>SUMIFS(CargaDatosJug!L:L,CargaDatosJug!$H:$H,Totales!$C10)</f>
        <v>0</v>
      </c>
      <c r="G10" s="4">
        <f>SUMIFS(CargaDatosJug!M:M,CargaDatosJug!$H:$H,Totales!$C10)</f>
        <v>0</v>
      </c>
      <c r="H10" s="4">
        <f>SUMIFS(CargaDatosJug!N:N,CargaDatosJug!$H:$H,Totales!$C10)</f>
        <v>0</v>
      </c>
      <c r="I10" s="24" t="str">
        <f t="shared" si="0"/>
        <v/>
      </c>
      <c r="J10" s="4">
        <f>SUMIFS(CargaDatosJug!P:P,CargaDatosJug!$H:$H,Totales!$C10)</f>
        <v>0</v>
      </c>
      <c r="K10" s="4">
        <f>SUMIFS(CargaDatosJug!Q:Q,CargaDatosJug!$H:$H,Totales!$C10)</f>
        <v>0</v>
      </c>
      <c r="L10" s="24" t="str">
        <f t="shared" si="1"/>
        <v/>
      </c>
      <c r="M10" s="4">
        <f>SUMIFS(CargaDatosJug!S:S,CargaDatosJug!$H:$H,Totales!$C10)</f>
        <v>0</v>
      </c>
      <c r="N10" s="4">
        <f>SUMIFS(CargaDatosJug!T:T,CargaDatosJug!$H:$H,Totales!$C10)</f>
        <v>0</v>
      </c>
      <c r="O10" s="24" t="str">
        <f t="shared" si="2"/>
        <v/>
      </c>
      <c r="P10" s="4">
        <f>SUMIFS(CargaDatosJug!V:V,CargaDatosJug!$H:$H,Totales!$C10)</f>
        <v>0</v>
      </c>
      <c r="Q10" s="4">
        <f>SUMIFS(CargaDatosJug!W:W,CargaDatosJug!$H:$H,Totales!$C10)</f>
        <v>0</v>
      </c>
      <c r="R10" s="16">
        <f>SUMIFS(CargaDatosJug!X:X,CargaDatosJug!$H:$H,Totales!$C10)</f>
        <v>0</v>
      </c>
      <c r="S10" s="4">
        <f>SUMIFS(CargaDatosJug!Y:Y,CargaDatosJug!$H:$H,Totales!$C10)</f>
        <v>0</v>
      </c>
      <c r="T10" s="4">
        <f>SUMIFS(CargaDatosJug!Z:Z,CargaDatosJug!$H:$H,Totales!$C10)</f>
        <v>0</v>
      </c>
      <c r="U10" s="4">
        <f>SUMIFS(CargaDatosJug!AA:AA,CargaDatosJug!$H:$H,Totales!$C10)</f>
        <v>0</v>
      </c>
      <c r="V10" s="4">
        <f>SUMIFS(CargaDatosJug!AB:AB,CargaDatosJug!$H:$H,Totales!$C10)</f>
        <v>0</v>
      </c>
      <c r="W10" s="4">
        <f>SUMIFS(CargaDatosJug!AC:AC,CargaDatosJug!$H:$H,Totales!$C10)</f>
        <v>0</v>
      </c>
      <c r="X10" s="4">
        <f>SUMIFS(CargaDatosJug!AD:AD,CargaDatosJug!$H:$H,Totales!$C10)</f>
        <v>0</v>
      </c>
      <c r="Y10" s="4">
        <f>SUMIFS(CargaDatosJug!AE:AE,CargaDatosJug!$H:$H,Totales!$C10)</f>
        <v>0</v>
      </c>
      <c r="Z10" s="16">
        <f>SUMIFS(CargaDatosJug!AF:AF,CargaDatosJug!$H:$H,Totales!$C10)</f>
        <v>0</v>
      </c>
    </row>
    <row r="11" spans="2:26" ht="25" customHeight="1" x14ac:dyDescent="0.2">
      <c r="B11" s="15">
        <f>Tablas!D15</f>
        <v>16</v>
      </c>
      <c r="C11" s="15" t="str">
        <f>Tablas!E15</f>
        <v>Facundo</v>
      </c>
      <c r="D11" s="15">
        <f>COUNTIFS(CargaDatosJug!H:H,Totales!C11,CargaDatosJug!AG:AG,"&gt;0")</f>
        <v>0</v>
      </c>
      <c r="E11" s="30">
        <f>(SUMIFS(CargaDatosJug!J:J,CargaDatosJug!$H:$H,$C11)+SUMIFS(CargaDatosJug!K:K,CargaDatosJug!$H:$H,$C11)/60)</f>
        <v>0</v>
      </c>
      <c r="F11" s="14">
        <f>SUMIFS(CargaDatosJug!L:L,CargaDatosJug!$H:$H,Totales!$C11)</f>
        <v>0</v>
      </c>
      <c r="G11" s="14">
        <f>SUMIFS(CargaDatosJug!M:M,CargaDatosJug!$H:$H,Totales!$C11)</f>
        <v>0</v>
      </c>
      <c r="H11" s="14">
        <f>SUMIFS(CargaDatosJug!N:N,CargaDatosJug!$H:$H,Totales!$C11)</f>
        <v>0</v>
      </c>
      <c r="I11" s="23" t="str">
        <f t="shared" si="0"/>
        <v/>
      </c>
      <c r="J11" s="14">
        <f>SUMIFS(CargaDatosJug!P:P,CargaDatosJug!$H:$H,Totales!$C11)</f>
        <v>0</v>
      </c>
      <c r="K11" s="14">
        <f>SUMIFS(CargaDatosJug!Q:Q,CargaDatosJug!$H:$H,Totales!$C11)</f>
        <v>0</v>
      </c>
      <c r="L11" s="23" t="str">
        <f t="shared" si="1"/>
        <v/>
      </c>
      <c r="M11" s="14">
        <f>SUMIFS(CargaDatosJug!S:S,CargaDatosJug!$H:$H,Totales!$C11)</f>
        <v>0</v>
      </c>
      <c r="N11" s="14">
        <f>SUMIFS(CargaDatosJug!T:T,CargaDatosJug!$H:$H,Totales!$C11)</f>
        <v>0</v>
      </c>
      <c r="O11" s="23" t="str">
        <f t="shared" si="2"/>
        <v/>
      </c>
      <c r="P11" s="14">
        <f>SUMIFS(CargaDatosJug!V:V,CargaDatosJug!$H:$H,Totales!$C11)</f>
        <v>0</v>
      </c>
      <c r="Q11" s="14">
        <f>SUMIFS(CargaDatosJug!W:W,CargaDatosJug!$H:$H,Totales!$C11)</f>
        <v>0</v>
      </c>
      <c r="R11" s="25">
        <f>SUMIFS(CargaDatosJug!X:X,CargaDatosJug!$H:$H,Totales!$C11)</f>
        <v>0</v>
      </c>
      <c r="S11" s="14">
        <f>SUMIFS(CargaDatosJug!Y:Y,CargaDatosJug!$H:$H,Totales!$C11)</f>
        <v>0</v>
      </c>
      <c r="T11" s="14">
        <f>SUMIFS(CargaDatosJug!Z:Z,CargaDatosJug!$H:$H,Totales!$C11)</f>
        <v>0</v>
      </c>
      <c r="U11" s="14">
        <f>SUMIFS(CargaDatosJug!AA:AA,CargaDatosJug!$H:$H,Totales!$C11)</f>
        <v>0</v>
      </c>
      <c r="V11" s="14">
        <f>SUMIFS(CargaDatosJug!AB:AB,CargaDatosJug!$H:$H,Totales!$C11)</f>
        <v>0</v>
      </c>
      <c r="W11" s="14">
        <f>SUMIFS(CargaDatosJug!AC:AC,CargaDatosJug!$H:$H,Totales!$C11)</f>
        <v>0</v>
      </c>
      <c r="X11" s="14">
        <f>SUMIFS(CargaDatosJug!AD:AD,CargaDatosJug!$H:$H,Totales!$C11)</f>
        <v>0</v>
      </c>
      <c r="Y11" s="14">
        <f>SUMIFS(CargaDatosJug!AE:AE,CargaDatosJug!$H:$H,Totales!$C11)</f>
        <v>0</v>
      </c>
      <c r="Z11" s="25">
        <f>SUMIFS(CargaDatosJug!AF:AF,CargaDatosJug!$H:$H,Totales!$C11)</f>
        <v>0</v>
      </c>
    </row>
    <row r="12" spans="2:26" ht="25" customHeight="1" x14ac:dyDescent="0.2">
      <c r="B12" s="16">
        <f>Tablas!D16</f>
        <v>17</v>
      </c>
      <c r="C12" s="16" t="str">
        <f>Tablas!E16</f>
        <v>Eugenio</v>
      </c>
      <c r="D12" s="16">
        <f>COUNTIFS(CargaDatosJug!H:H,Totales!C12,CargaDatosJug!AG:AG,"&gt;0")</f>
        <v>0</v>
      </c>
      <c r="E12" s="31">
        <f>(SUMIFS(CargaDatosJug!J:J,CargaDatosJug!$H:$H,$C12)+SUMIFS(CargaDatosJug!K:K,CargaDatosJug!$H:$H,$C12)/60)</f>
        <v>0</v>
      </c>
      <c r="F12" s="4">
        <f>SUMIFS(CargaDatosJug!L:L,CargaDatosJug!$H:$H,Totales!$C12)</f>
        <v>0</v>
      </c>
      <c r="G12" s="4">
        <f>SUMIFS(CargaDatosJug!M:M,CargaDatosJug!$H:$H,Totales!$C12)</f>
        <v>0</v>
      </c>
      <c r="H12" s="4">
        <f>SUMIFS(CargaDatosJug!N:N,CargaDatosJug!$H:$H,Totales!$C12)</f>
        <v>0</v>
      </c>
      <c r="I12" s="24" t="str">
        <f t="shared" si="0"/>
        <v/>
      </c>
      <c r="J12" s="4">
        <f>SUMIFS(CargaDatosJug!P:P,CargaDatosJug!$H:$H,Totales!$C12)</f>
        <v>0</v>
      </c>
      <c r="K12" s="4">
        <f>SUMIFS(CargaDatosJug!Q:Q,CargaDatosJug!$H:$H,Totales!$C12)</f>
        <v>0</v>
      </c>
      <c r="L12" s="24" t="str">
        <f t="shared" si="1"/>
        <v/>
      </c>
      <c r="M12" s="4">
        <f>SUMIFS(CargaDatosJug!S:S,CargaDatosJug!$H:$H,Totales!$C12)</f>
        <v>0</v>
      </c>
      <c r="N12" s="4">
        <f>SUMIFS(CargaDatosJug!T:T,CargaDatosJug!$H:$H,Totales!$C12)</f>
        <v>0</v>
      </c>
      <c r="O12" s="24" t="str">
        <f t="shared" si="2"/>
        <v/>
      </c>
      <c r="P12" s="4">
        <f>SUMIFS(CargaDatosJug!V:V,CargaDatosJug!$H:$H,Totales!$C12)</f>
        <v>0</v>
      </c>
      <c r="Q12" s="4">
        <f>SUMIFS(CargaDatosJug!W:W,CargaDatosJug!$H:$H,Totales!$C12)</f>
        <v>0</v>
      </c>
      <c r="R12" s="16">
        <f>SUMIFS(CargaDatosJug!X:X,CargaDatosJug!$H:$H,Totales!$C12)</f>
        <v>0</v>
      </c>
      <c r="S12" s="4">
        <f>SUMIFS(CargaDatosJug!Y:Y,CargaDatosJug!$H:$H,Totales!$C12)</f>
        <v>0</v>
      </c>
      <c r="T12" s="4">
        <f>SUMIFS(CargaDatosJug!Z:Z,CargaDatosJug!$H:$H,Totales!$C12)</f>
        <v>0</v>
      </c>
      <c r="U12" s="4">
        <f>SUMIFS(CargaDatosJug!AA:AA,CargaDatosJug!$H:$H,Totales!$C12)</f>
        <v>0</v>
      </c>
      <c r="V12" s="4">
        <f>SUMIFS(CargaDatosJug!AB:AB,CargaDatosJug!$H:$H,Totales!$C12)</f>
        <v>0</v>
      </c>
      <c r="W12" s="4">
        <f>SUMIFS(CargaDatosJug!AC:AC,CargaDatosJug!$H:$H,Totales!$C12)</f>
        <v>0</v>
      </c>
      <c r="X12" s="4">
        <f>SUMIFS(CargaDatosJug!AD:AD,CargaDatosJug!$H:$H,Totales!$C12)</f>
        <v>0</v>
      </c>
      <c r="Y12" s="4">
        <f>SUMIFS(CargaDatosJug!AE:AE,CargaDatosJug!$H:$H,Totales!$C12)</f>
        <v>0</v>
      </c>
      <c r="Z12" s="16">
        <f>SUMIFS(CargaDatosJug!AF:AF,CargaDatosJug!$H:$H,Totales!$C12)</f>
        <v>0</v>
      </c>
    </row>
    <row r="13" spans="2:26" ht="25" customHeight="1" x14ac:dyDescent="0.2">
      <c r="B13" s="15">
        <f>Tablas!D17</f>
        <v>20</v>
      </c>
      <c r="C13" s="15" t="str">
        <f>Tablas!E17</f>
        <v>Nicolás</v>
      </c>
      <c r="D13" s="15">
        <f>COUNTIFS(CargaDatosJug!H:H,Totales!C13,CargaDatosJug!AG:AG,"&gt;0")</f>
        <v>0</v>
      </c>
      <c r="E13" s="30">
        <f>(SUMIFS(CargaDatosJug!J:J,CargaDatosJug!$H:$H,$C13)+SUMIFS(CargaDatosJug!K:K,CargaDatosJug!$H:$H,$C13)/60)</f>
        <v>0</v>
      </c>
      <c r="F13" s="14">
        <f>SUMIFS(CargaDatosJug!L:L,CargaDatosJug!$H:$H,Totales!$C13)</f>
        <v>0</v>
      </c>
      <c r="G13" s="14">
        <f>SUMIFS(CargaDatosJug!M:M,CargaDatosJug!$H:$H,Totales!$C13)</f>
        <v>0</v>
      </c>
      <c r="H13" s="14">
        <f>SUMIFS(CargaDatosJug!N:N,CargaDatosJug!$H:$H,Totales!$C13)</f>
        <v>0</v>
      </c>
      <c r="I13" s="23" t="str">
        <f t="shared" si="0"/>
        <v/>
      </c>
      <c r="J13" s="14">
        <f>SUMIFS(CargaDatosJug!P:P,CargaDatosJug!$H:$H,Totales!$C13)</f>
        <v>0</v>
      </c>
      <c r="K13" s="14">
        <f>SUMIFS(CargaDatosJug!Q:Q,CargaDatosJug!$H:$H,Totales!$C13)</f>
        <v>0</v>
      </c>
      <c r="L13" s="23" t="str">
        <f t="shared" si="1"/>
        <v/>
      </c>
      <c r="M13" s="14">
        <f>SUMIFS(CargaDatosJug!S:S,CargaDatosJug!$H:$H,Totales!$C13)</f>
        <v>0</v>
      </c>
      <c r="N13" s="14">
        <f>SUMIFS(CargaDatosJug!T:T,CargaDatosJug!$H:$H,Totales!$C13)</f>
        <v>0</v>
      </c>
      <c r="O13" s="23" t="str">
        <f t="shared" si="2"/>
        <v/>
      </c>
      <c r="P13" s="14">
        <f>SUMIFS(CargaDatosJug!V:V,CargaDatosJug!$H:$H,Totales!$C13)</f>
        <v>0</v>
      </c>
      <c r="Q13" s="14">
        <f>SUMIFS(CargaDatosJug!W:W,CargaDatosJug!$H:$H,Totales!$C13)</f>
        <v>0</v>
      </c>
      <c r="R13" s="25">
        <f>SUMIFS(CargaDatosJug!X:X,CargaDatosJug!$H:$H,Totales!$C13)</f>
        <v>0</v>
      </c>
      <c r="S13" s="14">
        <f>SUMIFS(CargaDatosJug!Y:Y,CargaDatosJug!$H:$H,Totales!$C13)</f>
        <v>0</v>
      </c>
      <c r="T13" s="14">
        <f>SUMIFS(CargaDatosJug!Z:Z,CargaDatosJug!$H:$H,Totales!$C13)</f>
        <v>0</v>
      </c>
      <c r="U13" s="14">
        <f>SUMIFS(CargaDatosJug!AA:AA,CargaDatosJug!$H:$H,Totales!$C13)</f>
        <v>0</v>
      </c>
      <c r="V13" s="14">
        <f>SUMIFS(CargaDatosJug!AB:AB,CargaDatosJug!$H:$H,Totales!$C13)</f>
        <v>0</v>
      </c>
      <c r="W13" s="14">
        <f>SUMIFS(CargaDatosJug!AC:AC,CargaDatosJug!$H:$H,Totales!$C13)</f>
        <v>0</v>
      </c>
      <c r="X13" s="14">
        <f>SUMIFS(CargaDatosJug!AD:AD,CargaDatosJug!$H:$H,Totales!$C13)</f>
        <v>0</v>
      </c>
      <c r="Y13" s="14">
        <f>SUMIFS(CargaDatosJug!AE:AE,CargaDatosJug!$H:$H,Totales!$C13)</f>
        <v>0</v>
      </c>
      <c r="Z13" s="25">
        <f>SUMIFS(CargaDatosJug!AF:AF,CargaDatosJug!$H:$H,Totales!$C13)</f>
        <v>0</v>
      </c>
    </row>
    <row r="14" spans="2:26" ht="25" customHeight="1" x14ac:dyDescent="0.2">
      <c r="B14" s="16">
        <f>Tablas!D18</f>
        <v>21</v>
      </c>
      <c r="C14" s="16" t="str">
        <f>Tablas!E18</f>
        <v>Federico</v>
      </c>
      <c r="D14" s="16">
        <f>COUNTIFS(CargaDatosJug!H:H,Totales!C14,CargaDatosJug!AG:AG,"&gt;0")</f>
        <v>0</v>
      </c>
      <c r="E14" s="31">
        <f>(SUMIFS(CargaDatosJug!J:J,CargaDatosJug!$H:$H,$C14)+SUMIFS(CargaDatosJug!K:K,CargaDatosJug!$H:$H,$C14)/60)</f>
        <v>0</v>
      </c>
      <c r="F14" s="4">
        <f>SUMIFS(CargaDatosJug!L:L,CargaDatosJug!$H:$H,Totales!$C14)</f>
        <v>0</v>
      </c>
      <c r="G14" s="4">
        <f>SUMIFS(CargaDatosJug!M:M,CargaDatosJug!$H:$H,Totales!$C14)</f>
        <v>0</v>
      </c>
      <c r="H14" s="4">
        <f>SUMIFS(CargaDatosJug!N:N,CargaDatosJug!$H:$H,Totales!$C14)</f>
        <v>0</v>
      </c>
      <c r="I14" s="24" t="str">
        <f t="shared" si="0"/>
        <v/>
      </c>
      <c r="J14" s="4">
        <f>SUMIFS(CargaDatosJug!P:P,CargaDatosJug!$H:$H,Totales!$C14)</f>
        <v>0</v>
      </c>
      <c r="K14" s="4">
        <f>SUMIFS(CargaDatosJug!Q:Q,CargaDatosJug!$H:$H,Totales!$C14)</f>
        <v>0</v>
      </c>
      <c r="L14" s="24" t="str">
        <f t="shared" si="1"/>
        <v/>
      </c>
      <c r="M14" s="4">
        <f>SUMIFS(CargaDatosJug!S:S,CargaDatosJug!$H:$H,Totales!$C14)</f>
        <v>0</v>
      </c>
      <c r="N14" s="4">
        <f>SUMIFS(CargaDatosJug!T:T,CargaDatosJug!$H:$H,Totales!$C14)</f>
        <v>0</v>
      </c>
      <c r="O14" s="24" t="str">
        <f t="shared" si="2"/>
        <v/>
      </c>
      <c r="P14" s="4">
        <f>SUMIFS(CargaDatosJug!V:V,CargaDatosJug!$H:$H,Totales!$C14)</f>
        <v>0</v>
      </c>
      <c r="Q14" s="4">
        <f>SUMIFS(CargaDatosJug!W:W,CargaDatosJug!$H:$H,Totales!$C14)</f>
        <v>0</v>
      </c>
      <c r="R14" s="16">
        <f>SUMIFS(CargaDatosJug!X:X,CargaDatosJug!$H:$H,Totales!$C14)</f>
        <v>0</v>
      </c>
      <c r="S14" s="4">
        <f>SUMIFS(CargaDatosJug!Y:Y,CargaDatosJug!$H:$H,Totales!$C14)</f>
        <v>0</v>
      </c>
      <c r="T14" s="4">
        <f>SUMIFS(CargaDatosJug!Z:Z,CargaDatosJug!$H:$H,Totales!$C14)</f>
        <v>0</v>
      </c>
      <c r="U14" s="4">
        <f>SUMIFS(CargaDatosJug!AA:AA,CargaDatosJug!$H:$H,Totales!$C14)</f>
        <v>0</v>
      </c>
      <c r="V14" s="4">
        <f>SUMIFS(CargaDatosJug!AB:AB,CargaDatosJug!$H:$H,Totales!$C14)</f>
        <v>0</v>
      </c>
      <c r="W14" s="4">
        <f>SUMIFS(CargaDatosJug!AC:AC,CargaDatosJug!$H:$H,Totales!$C14)</f>
        <v>0</v>
      </c>
      <c r="X14" s="4">
        <f>SUMIFS(CargaDatosJug!AD:AD,CargaDatosJug!$H:$H,Totales!$C14)</f>
        <v>0</v>
      </c>
      <c r="Y14" s="4">
        <f>SUMIFS(CargaDatosJug!AE:AE,CargaDatosJug!$H:$H,Totales!$C14)</f>
        <v>0</v>
      </c>
      <c r="Z14" s="16">
        <f>SUMIFS(CargaDatosJug!AF:AF,CargaDatosJug!$H:$H,Totales!$C14)</f>
        <v>0</v>
      </c>
    </row>
    <row r="15" spans="2:26" ht="25" customHeight="1" x14ac:dyDescent="0.2">
      <c r="B15" s="15">
        <f>Tablas!D19</f>
        <v>22</v>
      </c>
      <c r="C15" s="15" t="str">
        <f>Tablas!E19</f>
        <v>Matias</v>
      </c>
      <c r="D15" s="15">
        <f>COUNTIFS(CargaDatosJug!H:H,Totales!C15,CargaDatosJug!AG:AG,"&gt;0")</f>
        <v>0</v>
      </c>
      <c r="E15" s="30">
        <f>(SUMIFS(CargaDatosJug!J:J,CargaDatosJug!$H:$H,$C15)+SUMIFS(CargaDatosJug!K:K,CargaDatosJug!$H:$H,$C15)/60)</f>
        <v>0</v>
      </c>
      <c r="F15" s="14">
        <f>SUMIFS(CargaDatosJug!L:L,CargaDatosJug!$H:$H,Totales!$C15)</f>
        <v>0</v>
      </c>
      <c r="G15" s="14">
        <f>SUMIFS(CargaDatosJug!M:M,CargaDatosJug!$H:$H,Totales!$C15)</f>
        <v>0</v>
      </c>
      <c r="H15" s="14">
        <f>SUMIFS(CargaDatosJug!N:N,CargaDatosJug!$H:$H,Totales!$C15)</f>
        <v>0</v>
      </c>
      <c r="I15" s="23" t="str">
        <f t="shared" si="0"/>
        <v/>
      </c>
      <c r="J15" s="14">
        <f>SUMIFS(CargaDatosJug!P:P,CargaDatosJug!$H:$H,Totales!$C15)</f>
        <v>0</v>
      </c>
      <c r="K15" s="14">
        <f>SUMIFS(CargaDatosJug!Q:Q,CargaDatosJug!$H:$H,Totales!$C15)</f>
        <v>0</v>
      </c>
      <c r="L15" s="23" t="str">
        <f t="shared" si="1"/>
        <v/>
      </c>
      <c r="M15" s="14">
        <f>SUMIFS(CargaDatosJug!S:S,CargaDatosJug!$H:$H,Totales!$C15)</f>
        <v>0</v>
      </c>
      <c r="N15" s="14">
        <f>SUMIFS(CargaDatosJug!T:T,CargaDatosJug!$H:$H,Totales!$C15)</f>
        <v>0</v>
      </c>
      <c r="O15" s="23" t="str">
        <f t="shared" si="2"/>
        <v/>
      </c>
      <c r="P15" s="14">
        <f>SUMIFS(CargaDatosJug!V:V,CargaDatosJug!$H:$H,Totales!$C15)</f>
        <v>0</v>
      </c>
      <c r="Q15" s="14">
        <f>SUMIFS(CargaDatosJug!W:W,CargaDatosJug!$H:$H,Totales!$C15)</f>
        <v>0</v>
      </c>
      <c r="R15" s="25">
        <f>SUMIFS(CargaDatosJug!X:X,CargaDatosJug!$H:$H,Totales!$C15)</f>
        <v>0</v>
      </c>
      <c r="S15" s="14">
        <f>SUMIFS(CargaDatosJug!Y:Y,CargaDatosJug!$H:$H,Totales!$C15)</f>
        <v>0</v>
      </c>
      <c r="T15" s="14">
        <f>SUMIFS(CargaDatosJug!Z:Z,CargaDatosJug!$H:$H,Totales!$C15)</f>
        <v>0</v>
      </c>
      <c r="U15" s="14">
        <f>SUMIFS(CargaDatosJug!AA:AA,CargaDatosJug!$H:$H,Totales!$C15)</f>
        <v>0</v>
      </c>
      <c r="V15" s="14">
        <f>SUMIFS(CargaDatosJug!AB:AB,CargaDatosJug!$H:$H,Totales!$C15)</f>
        <v>0</v>
      </c>
      <c r="W15" s="14">
        <f>SUMIFS(CargaDatosJug!AC:AC,CargaDatosJug!$H:$H,Totales!$C15)</f>
        <v>0</v>
      </c>
      <c r="X15" s="14">
        <f>SUMIFS(CargaDatosJug!AD:AD,CargaDatosJug!$H:$H,Totales!$C15)</f>
        <v>0</v>
      </c>
      <c r="Y15" s="14">
        <f>SUMIFS(CargaDatosJug!AE:AE,CargaDatosJug!$H:$H,Totales!$C15)</f>
        <v>0</v>
      </c>
      <c r="Z15" s="25">
        <f>SUMIFS(CargaDatosJug!AF:AF,CargaDatosJug!$H:$H,Totales!$C15)</f>
        <v>0</v>
      </c>
    </row>
    <row r="16" spans="2:26" ht="25" customHeight="1" x14ac:dyDescent="0.2">
      <c r="B16" s="16">
        <f>Tablas!D20</f>
        <v>33</v>
      </c>
      <c r="C16" s="16" t="str">
        <f>Tablas!E20</f>
        <v>Lautaro</v>
      </c>
      <c r="D16" s="16">
        <f>COUNTIFS(CargaDatosJug!H:H,Totales!C16,CargaDatosJug!AG:AG,"&gt;0")</f>
        <v>0</v>
      </c>
      <c r="E16" s="31">
        <f>(SUMIFS(CargaDatosJug!J:J,CargaDatosJug!$H:$H,$C16)+SUMIFS(CargaDatosJug!K:K,CargaDatosJug!$H:$H,$C16)/60)</f>
        <v>0</v>
      </c>
      <c r="F16" s="4">
        <f>SUMIFS(CargaDatosJug!L:L,CargaDatosJug!$H:$H,Totales!$C16)</f>
        <v>0</v>
      </c>
      <c r="G16" s="4">
        <f>SUMIFS(CargaDatosJug!M:M,CargaDatosJug!$H:$H,Totales!$C16)</f>
        <v>0</v>
      </c>
      <c r="H16" s="4">
        <f>SUMIFS(CargaDatosJug!N:N,CargaDatosJug!$H:$H,Totales!$C16)</f>
        <v>0</v>
      </c>
      <c r="I16" s="24" t="str">
        <f t="shared" ref="I16:I17" si="3">IFERROR(G16/H16,"")</f>
        <v/>
      </c>
      <c r="J16" s="4">
        <f>SUMIFS(CargaDatosJug!P:P,CargaDatosJug!$H:$H,Totales!$C16)</f>
        <v>0</v>
      </c>
      <c r="K16" s="4">
        <f>SUMIFS(CargaDatosJug!Q:Q,CargaDatosJug!$H:$H,Totales!$C16)</f>
        <v>0</v>
      </c>
      <c r="L16" s="24" t="str">
        <f t="shared" ref="L16:L17" si="4">IFERROR(J16/K16,"")</f>
        <v/>
      </c>
      <c r="M16" s="4">
        <f>SUMIFS(CargaDatosJug!S:S,CargaDatosJug!$H:$H,Totales!$C16)</f>
        <v>0</v>
      </c>
      <c r="N16" s="4">
        <f>SUMIFS(CargaDatosJug!T:T,CargaDatosJug!$H:$H,Totales!$C16)</f>
        <v>0</v>
      </c>
      <c r="O16" s="24" t="str">
        <f t="shared" ref="O16:O17" si="5">IFERROR(M16/N16,"")</f>
        <v/>
      </c>
      <c r="P16" s="4">
        <f>SUMIFS(CargaDatosJug!V:V,CargaDatosJug!$H:$H,Totales!$C16)</f>
        <v>0</v>
      </c>
      <c r="Q16" s="4">
        <f>SUMIFS(CargaDatosJug!W:W,CargaDatosJug!$H:$H,Totales!$C16)</f>
        <v>0</v>
      </c>
      <c r="R16" s="16">
        <f>SUMIFS(CargaDatosJug!X:X,CargaDatosJug!$H:$H,Totales!$C16)</f>
        <v>0</v>
      </c>
      <c r="S16" s="4">
        <f>SUMIFS(CargaDatosJug!Y:Y,CargaDatosJug!$H:$H,Totales!$C16)</f>
        <v>0</v>
      </c>
      <c r="T16" s="4">
        <f>SUMIFS(CargaDatosJug!Z:Z,CargaDatosJug!$H:$H,Totales!$C16)</f>
        <v>0</v>
      </c>
      <c r="U16" s="4">
        <f>SUMIFS(CargaDatosJug!AA:AA,CargaDatosJug!$H:$H,Totales!$C16)</f>
        <v>0</v>
      </c>
      <c r="V16" s="4">
        <f>SUMIFS(CargaDatosJug!AB:AB,CargaDatosJug!$H:$H,Totales!$C16)</f>
        <v>0</v>
      </c>
      <c r="W16" s="4">
        <f>SUMIFS(CargaDatosJug!AC:AC,CargaDatosJug!$H:$H,Totales!$C16)</f>
        <v>0</v>
      </c>
      <c r="X16" s="4">
        <f>SUMIFS(CargaDatosJug!AD:AD,CargaDatosJug!$H:$H,Totales!$C16)</f>
        <v>0</v>
      </c>
      <c r="Y16" s="4">
        <f>SUMIFS(CargaDatosJug!AE:AE,CargaDatosJug!$H:$H,Totales!$C16)</f>
        <v>0</v>
      </c>
      <c r="Z16" s="16">
        <f>SUMIFS(CargaDatosJug!AF:AF,CargaDatosJug!$H:$H,Totales!$C16)</f>
        <v>0</v>
      </c>
    </row>
    <row r="17" spans="2:26" ht="25" customHeight="1" x14ac:dyDescent="0.2">
      <c r="B17" s="15">
        <f>Tablas!D21</f>
        <v>44</v>
      </c>
      <c r="C17" s="15" t="str">
        <f>Tablas!E21</f>
        <v>Nahuel</v>
      </c>
      <c r="D17" s="15">
        <f>COUNTIFS(CargaDatosJug!H:H,Totales!C17,CargaDatosJug!AG:AG,"&gt;0")</f>
        <v>0</v>
      </c>
      <c r="E17" s="30">
        <f>(SUMIFS(CargaDatosJug!J:J,CargaDatosJug!$H:$H,$C17)+SUMIFS(CargaDatosJug!K:K,CargaDatosJug!$H:$H,$C17)/60)</f>
        <v>0</v>
      </c>
      <c r="F17" s="14">
        <f>SUMIFS(CargaDatosJug!L:L,CargaDatosJug!$H:$H,Totales!$C17)</f>
        <v>0</v>
      </c>
      <c r="G17" s="14">
        <f>SUMIFS(CargaDatosJug!M:M,CargaDatosJug!$H:$H,Totales!$C17)</f>
        <v>0</v>
      </c>
      <c r="H17" s="14">
        <f>SUMIFS(CargaDatosJug!N:N,CargaDatosJug!$H:$H,Totales!$C17)</f>
        <v>0</v>
      </c>
      <c r="I17" s="23" t="str">
        <f t="shared" si="3"/>
        <v/>
      </c>
      <c r="J17" s="14">
        <f>SUMIFS(CargaDatosJug!P:P,CargaDatosJug!$H:$H,Totales!$C17)</f>
        <v>0</v>
      </c>
      <c r="K17" s="14">
        <f>SUMIFS(CargaDatosJug!Q:Q,CargaDatosJug!$H:$H,Totales!$C17)</f>
        <v>0</v>
      </c>
      <c r="L17" s="23" t="str">
        <f t="shared" si="4"/>
        <v/>
      </c>
      <c r="M17" s="14">
        <f>SUMIFS(CargaDatosJug!S:S,CargaDatosJug!$H:$H,Totales!$C17)</f>
        <v>0</v>
      </c>
      <c r="N17" s="14">
        <f>SUMIFS(CargaDatosJug!T:T,CargaDatosJug!$H:$H,Totales!$C17)</f>
        <v>0</v>
      </c>
      <c r="O17" s="23" t="str">
        <f t="shared" si="5"/>
        <v/>
      </c>
      <c r="P17" s="14">
        <f>SUMIFS(CargaDatosJug!V:V,CargaDatosJug!$H:$H,Totales!$C17)</f>
        <v>0</v>
      </c>
      <c r="Q17" s="14">
        <f>SUMIFS(CargaDatosJug!W:W,CargaDatosJug!$H:$H,Totales!$C17)</f>
        <v>0</v>
      </c>
      <c r="R17" s="25">
        <f>SUMIFS(CargaDatosJug!X:X,CargaDatosJug!$H:$H,Totales!$C17)</f>
        <v>0</v>
      </c>
      <c r="S17" s="14">
        <f>SUMIFS(CargaDatosJug!Y:Y,CargaDatosJug!$H:$H,Totales!$C17)</f>
        <v>0</v>
      </c>
      <c r="T17" s="14">
        <f>SUMIFS(CargaDatosJug!Z:Z,CargaDatosJug!$H:$H,Totales!$C17)</f>
        <v>0</v>
      </c>
      <c r="U17" s="14">
        <f>SUMIFS(CargaDatosJug!AA:AA,CargaDatosJug!$H:$H,Totales!$C17)</f>
        <v>0</v>
      </c>
      <c r="V17" s="14">
        <f>SUMIFS(CargaDatosJug!AB:AB,CargaDatosJug!$H:$H,Totales!$C17)</f>
        <v>0</v>
      </c>
      <c r="W17" s="14">
        <f>SUMIFS(CargaDatosJug!AC:AC,CargaDatosJug!$H:$H,Totales!$C17)</f>
        <v>0</v>
      </c>
      <c r="X17" s="14">
        <f>SUMIFS(CargaDatosJug!AD:AD,CargaDatosJug!$H:$H,Totales!$C17)</f>
        <v>0</v>
      </c>
      <c r="Y17" s="14">
        <f>SUMIFS(CargaDatosJug!AE:AE,CargaDatosJug!$H:$H,Totales!$C17)</f>
        <v>0</v>
      </c>
      <c r="Z17" s="25">
        <f>SUMIFS(CargaDatosJug!AF:AF,CargaDatosJug!$H:$H,Totales!$C17)</f>
        <v>0</v>
      </c>
    </row>
    <row r="18" spans="2:26" ht="25" customHeight="1" x14ac:dyDescent="0.2">
      <c r="B18" s="16">
        <f>Tablas!D22</f>
        <v>55</v>
      </c>
      <c r="C18" s="16" t="str">
        <f>Tablas!E22</f>
        <v>Lucas</v>
      </c>
      <c r="D18" s="16">
        <f>COUNTIFS(CargaDatosJug!H:H,Totales!C18,CargaDatosJug!AG:AG,"&gt;0")</f>
        <v>0</v>
      </c>
      <c r="E18" s="31">
        <f>(SUMIFS(CargaDatosJug!J:J,CargaDatosJug!$H:$H,$C18)+SUMIFS(CargaDatosJug!K:K,CargaDatosJug!$H:$H,$C18)/60)</f>
        <v>0</v>
      </c>
      <c r="F18" s="4">
        <f>SUMIFS(CargaDatosJug!L:L,CargaDatosJug!$H:$H,Totales!$C18)</f>
        <v>0</v>
      </c>
      <c r="G18" s="4">
        <f>SUMIFS(CargaDatosJug!M:M,CargaDatosJug!$H:$H,Totales!$C18)</f>
        <v>0</v>
      </c>
      <c r="H18" s="4">
        <f>SUMIFS(CargaDatosJug!N:N,CargaDatosJug!$H:$H,Totales!$C18)</f>
        <v>0</v>
      </c>
      <c r="I18" s="24" t="str">
        <f t="shared" si="0"/>
        <v/>
      </c>
      <c r="J18" s="4">
        <f>SUMIFS(CargaDatosJug!P:P,CargaDatosJug!$H:$H,Totales!$C18)</f>
        <v>0</v>
      </c>
      <c r="K18" s="4">
        <f>SUMIFS(CargaDatosJug!Q:Q,CargaDatosJug!$H:$H,Totales!$C18)</f>
        <v>0</v>
      </c>
      <c r="L18" s="24" t="str">
        <f t="shared" si="1"/>
        <v/>
      </c>
      <c r="M18" s="4">
        <f>SUMIFS(CargaDatosJug!S:S,CargaDatosJug!$H:$H,Totales!$C18)</f>
        <v>0</v>
      </c>
      <c r="N18" s="4">
        <f>SUMIFS(CargaDatosJug!T:T,CargaDatosJug!$H:$H,Totales!$C18)</f>
        <v>0</v>
      </c>
      <c r="O18" s="24" t="str">
        <f t="shared" si="2"/>
        <v/>
      </c>
      <c r="P18" s="4">
        <f>SUMIFS(CargaDatosJug!V:V,CargaDatosJug!$H:$H,Totales!$C18)</f>
        <v>0</v>
      </c>
      <c r="Q18" s="4">
        <f>SUMIFS(CargaDatosJug!W:W,CargaDatosJug!$H:$H,Totales!$C18)</f>
        <v>0</v>
      </c>
      <c r="R18" s="16">
        <f>SUMIFS(CargaDatosJug!X:X,CargaDatosJug!$H:$H,Totales!$C18)</f>
        <v>0</v>
      </c>
      <c r="S18" s="4">
        <f>SUMIFS(CargaDatosJug!Y:Y,CargaDatosJug!$H:$H,Totales!$C18)</f>
        <v>0</v>
      </c>
      <c r="T18" s="4">
        <f>SUMIFS(CargaDatosJug!Z:Z,CargaDatosJug!$H:$H,Totales!$C18)</f>
        <v>0</v>
      </c>
      <c r="U18" s="4">
        <f>SUMIFS(CargaDatosJug!AA:AA,CargaDatosJug!$H:$H,Totales!$C18)</f>
        <v>0</v>
      </c>
      <c r="V18" s="4">
        <f>SUMIFS(CargaDatosJug!AB:AB,CargaDatosJug!$H:$H,Totales!$C18)</f>
        <v>0</v>
      </c>
      <c r="W18" s="4">
        <f>SUMIFS(CargaDatosJug!AC:AC,CargaDatosJug!$H:$H,Totales!$C18)</f>
        <v>0</v>
      </c>
      <c r="X18" s="4">
        <f>SUMIFS(CargaDatosJug!AD:AD,CargaDatosJug!$H:$H,Totales!$C18)</f>
        <v>0</v>
      </c>
      <c r="Y18" s="4">
        <f>SUMIFS(CargaDatosJug!AE:AE,CargaDatosJug!$H:$H,Totales!$C18)</f>
        <v>0</v>
      </c>
      <c r="Z18" s="16">
        <f>SUMIFS(CargaDatosJug!AF:AF,CargaDatosJug!$H:$H,Totales!$C18)</f>
        <v>0</v>
      </c>
    </row>
    <row r="19" spans="2:26" ht="25" customHeight="1" x14ac:dyDescent="0.2">
      <c r="B19" s="15">
        <f>Tablas!D23</f>
        <v>66</v>
      </c>
      <c r="C19" s="15" t="str">
        <f>Tablas!E23</f>
        <v>Fernando</v>
      </c>
      <c r="D19" s="15">
        <f>COUNTIFS(CargaDatosJug!H:H,Totales!C19,CargaDatosJug!AG:AG,"&gt;0")</f>
        <v>0</v>
      </c>
      <c r="E19" s="30">
        <f>(SUMIFS(CargaDatosJug!J:J,CargaDatosJug!$H:$H,$C19)+SUMIFS(CargaDatosJug!K:K,CargaDatosJug!$H:$H,$C19)/60)</f>
        <v>0</v>
      </c>
      <c r="F19" s="14">
        <f>SUMIFS(CargaDatosJug!L:L,CargaDatosJug!$H:$H,Totales!$C19)</f>
        <v>0</v>
      </c>
      <c r="G19" s="14">
        <f>SUMIFS(CargaDatosJug!M:M,CargaDatosJug!$H:$H,Totales!$C19)</f>
        <v>0</v>
      </c>
      <c r="H19" s="14">
        <f>SUMIFS(CargaDatosJug!N:N,CargaDatosJug!$H:$H,Totales!$C19)</f>
        <v>0</v>
      </c>
      <c r="I19" s="23" t="str">
        <f t="shared" si="0"/>
        <v/>
      </c>
      <c r="J19" s="14">
        <f>SUMIFS(CargaDatosJug!P:P,CargaDatosJug!$H:$H,Totales!$C19)</f>
        <v>0</v>
      </c>
      <c r="K19" s="14">
        <f>SUMIFS(CargaDatosJug!Q:Q,CargaDatosJug!$H:$H,Totales!$C19)</f>
        <v>0</v>
      </c>
      <c r="L19" s="23" t="str">
        <f t="shared" si="1"/>
        <v/>
      </c>
      <c r="M19" s="14">
        <f>SUMIFS(CargaDatosJug!S:S,CargaDatosJug!$H:$H,Totales!$C19)</f>
        <v>0</v>
      </c>
      <c r="N19" s="14">
        <f>SUMIFS(CargaDatosJug!T:T,CargaDatosJug!$H:$H,Totales!$C19)</f>
        <v>0</v>
      </c>
      <c r="O19" s="23" t="str">
        <f t="shared" si="2"/>
        <v/>
      </c>
      <c r="P19" s="14">
        <f>SUMIFS(CargaDatosJug!V:V,CargaDatosJug!$H:$H,Totales!$C19)</f>
        <v>0</v>
      </c>
      <c r="Q19" s="14">
        <f>SUMIFS(CargaDatosJug!W:W,CargaDatosJug!$H:$H,Totales!$C19)</f>
        <v>0</v>
      </c>
      <c r="R19" s="25">
        <f>SUMIFS(CargaDatosJug!X:X,CargaDatosJug!$H:$H,Totales!$C19)</f>
        <v>0</v>
      </c>
      <c r="S19" s="14">
        <f>SUMIFS(CargaDatosJug!Y:Y,CargaDatosJug!$H:$H,Totales!$C19)</f>
        <v>0</v>
      </c>
      <c r="T19" s="14">
        <f>SUMIFS(CargaDatosJug!Z:Z,CargaDatosJug!$H:$H,Totales!$C19)</f>
        <v>0</v>
      </c>
      <c r="U19" s="14">
        <f>SUMIFS(CargaDatosJug!AA:AA,CargaDatosJug!$H:$H,Totales!$C19)</f>
        <v>0</v>
      </c>
      <c r="V19" s="14">
        <f>SUMIFS(CargaDatosJug!AB:AB,CargaDatosJug!$H:$H,Totales!$C19)</f>
        <v>0</v>
      </c>
      <c r="W19" s="14">
        <f>SUMIFS(CargaDatosJug!AC:AC,CargaDatosJug!$H:$H,Totales!$C19)</f>
        <v>0</v>
      </c>
      <c r="X19" s="14">
        <f>SUMIFS(CargaDatosJug!AD:AD,CargaDatosJug!$H:$H,Totales!$C19)</f>
        <v>0</v>
      </c>
      <c r="Y19" s="14">
        <f>SUMIFS(CargaDatosJug!AE:AE,CargaDatosJug!$H:$H,Totales!$C19)</f>
        <v>0</v>
      </c>
      <c r="Z19" s="25">
        <f>SUMIFS(CargaDatosJug!AF:AF,CargaDatosJug!$H:$H,Totales!$C19)</f>
        <v>0</v>
      </c>
    </row>
    <row r="20" spans="2:26" ht="25" customHeight="1" x14ac:dyDescent="0.2">
      <c r="B20" s="27" t="s">
        <v>36</v>
      </c>
      <c r="C20" s="27" t="str">
        <f>PartidoUnico!J3</f>
        <v>Club Sportivo</v>
      </c>
      <c r="D20" s="27">
        <f>COUNTIFS(CargaDatosEq!F:F,Totales!C20,CargaDatosEq!$E:$E,"&gt;0")</f>
        <v>0</v>
      </c>
      <c r="E20" s="6" t="s">
        <v>36</v>
      </c>
      <c r="F20" s="6">
        <f>SUMIFS(CargaDatosEq!I:I,CargaDatosEq!$F:$F,Totales!$C20)</f>
        <v>0</v>
      </c>
      <c r="G20" s="6">
        <f>SUMIFS(CargaDatosEq!J:J,CargaDatosEq!$F:$F,Totales!$C20)</f>
        <v>0</v>
      </c>
      <c r="H20" s="6">
        <f>SUMIFS(CargaDatosEq!K:K,CargaDatosEq!$F:$F,Totales!$C20)</f>
        <v>0</v>
      </c>
      <c r="I20" s="28" t="str">
        <f t="shared" ref="I20:I21" si="6">IFERROR(G20/H20,"")</f>
        <v/>
      </c>
      <c r="J20" s="6">
        <f>SUMIFS(CargaDatosEq!M:M,CargaDatosEq!$F:$F,Totales!$C20)</f>
        <v>0</v>
      </c>
      <c r="K20" s="6">
        <f>SUMIFS(CargaDatosEq!N:N,CargaDatosEq!$F:$F,Totales!$C20)</f>
        <v>0</v>
      </c>
      <c r="L20" s="28" t="str">
        <f t="shared" ref="L20:L21" si="7">IFERROR(J20/K20,"")</f>
        <v/>
      </c>
      <c r="M20" s="6">
        <f>SUMIFS(CargaDatosEq!P:P,CargaDatosEq!$F:$F,Totales!$C20)</f>
        <v>0</v>
      </c>
      <c r="N20" s="6">
        <f>SUMIFS(CargaDatosEq!Q:Q,CargaDatosEq!$F:$F,Totales!$C20)</f>
        <v>0</v>
      </c>
      <c r="O20" s="28" t="str">
        <f t="shared" ref="O20:O21" si="8">IFERROR(M20/N20,"")</f>
        <v/>
      </c>
      <c r="P20" s="6">
        <f>SUMIFS(CargaDatosEq!S:S,CargaDatosEq!$F:$F,Totales!$C20)</f>
        <v>0</v>
      </c>
      <c r="Q20" s="6">
        <f>SUMIFS(CargaDatosEq!T:T,CargaDatosEq!$F:$F,Totales!$C20)</f>
        <v>0</v>
      </c>
      <c r="R20" s="6">
        <f>SUMIFS(CargaDatosEq!U:U,CargaDatosEq!$F:$F,Totales!$C20)</f>
        <v>0</v>
      </c>
      <c r="S20" s="6">
        <f>SUMIFS(CargaDatosEq!V:V,CargaDatosEq!$F:$F,Totales!$C20)</f>
        <v>0</v>
      </c>
      <c r="T20" s="6">
        <f>SUMIFS(CargaDatosEq!W:W,CargaDatosEq!$F:$F,Totales!$C20)</f>
        <v>0</v>
      </c>
      <c r="U20" s="6">
        <f>SUMIFS(CargaDatosEq!X:X,CargaDatosEq!$F:$F,Totales!$C20)</f>
        <v>0</v>
      </c>
      <c r="V20" s="6">
        <f>SUMIFS(CargaDatosEq!Y:Y,CargaDatosEq!$F:$F,Totales!$C20)</f>
        <v>0</v>
      </c>
      <c r="W20" s="6">
        <f>SUMIFS(CargaDatosEq!Z:Z,CargaDatosEq!$F:$F,Totales!$C20)</f>
        <v>0</v>
      </c>
      <c r="X20" s="6">
        <f>SUMIFS(CargaDatosEq!AA:AA,CargaDatosEq!$F:$F,Totales!$C20)</f>
        <v>0</v>
      </c>
      <c r="Y20" s="6">
        <f>SUMIFS(CargaDatosEq!AB:AB,CargaDatosEq!$F:$F,Totales!$C20)</f>
        <v>0</v>
      </c>
      <c r="Z20" s="6">
        <f>SUMIFS(CargaDatosEq!AC:AC,CargaDatosEq!$F:$F,Totales!$C20)</f>
        <v>0</v>
      </c>
    </row>
    <row r="21" spans="2:26" ht="25" customHeight="1" x14ac:dyDescent="0.2">
      <c r="B21" s="16" t="s">
        <v>36</v>
      </c>
      <c r="C21" s="16" t="s">
        <v>39</v>
      </c>
      <c r="D21" s="16">
        <f>D20</f>
        <v>0</v>
      </c>
      <c r="E21" s="4" t="s">
        <v>36</v>
      </c>
      <c r="F21" s="4">
        <f>SUMIFS(CargaDatosEq!I:I,CargaDatosEq!$G:$G,Totales!$C20)</f>
        <v>0</v>
      </c>
      <c r="G21" s="4">
        <f>SUMIFS(CargaDatosEq!J:J,CargaDatosEq!$G:$G,Totales!$C20)</f>
        <v>0</v>
      </c>
      <c r="H21" s="4">
        <f>SUMIFS(CargaDatosEq!K:K,CargaDatosEq!$G:$G,Totales!$C20)</f>
        <v>0</v>
      </c>
      <c r="I21" s="24" t="str">
        <f t="shared" si="6"/>
        <v/>
      </c>
      <c r="J21" s="4">
        <f>SUMIFS(CargaDatosEq!M:M,CargaDatosEq!$G:$G,Totales!$C20)</f>
        <v>0</v>
      </c>
      <c r="K21" s="4">
        <f>SUMIFS(CargaDatosEq!N:N,CargaDatosEq!$G:$G,Totales!$C20)</f>
        <v>0</v>
      </c>
      <c r="L21" s="24" t="str">
        <f t="shared" si="7"/>
        <v/>
      </c>
      <c r="M21" s="4">
        <f>SUMIFS(CargaDatosEq!P:P,CargaDatosEq!$G:$G,Totales!$C20)</f>
        <v>0</v>
      </c>
      <c r="N21" s="4">
        <f>SUMIFS(CargaDatosEq!Q:Q,CargaDatosEq!$G:$G,Totales!$C20)</f>
        <v>0</v>
      </c>
      <c r="O21" s="24" t="str">
        <f t="shared" si="8"/>
        <v/>
      </c>
      <c r="P21" s="4">
        <f>SUMIFS(CargaDatosEq!S:S,CargaDatosEq!$G:$G,Totales!$C20)</f>
        <v>0</v>
      </c>
      <c r="Q21" s="4">
        <f>SUMIFS(CargaDatosEq!T:T,CargaDatosEq!$G:$G,Totales!$C20)</f>
        <v>0</v>
      </c>
      <c r="R21" s="4">
        <f>SUMIFS(CargaDatosEq!U:U,CargaDatosEq!$G:$G,Totales!$C20)</f>
        <v>0</v>
      </c>
      <c r="S21" s="4">
        <f>SUMIFS(CargaDatosEq!V:V,CargaDatosEq!$G:$G,Totales!$C20)</f>
        <v>0</v>
      </c>
      <c r="T21" s="4">
        <f>SUMIFS(CargaDatosEq!W:W,CargaDatosEq!$G:$G,Totales!$C20)</f>
        <v>0</v>
      </c>
      <c r="U21" s="4">
        <f>SUMIFS(CargaDatosEq!X:X,CargaDatosEq!$G:$G,Totales!$C20)</f>
        <v>0</v>
      </c>
      <c r="V21" s="4">
        <f>SUMIFS(CargaDatosEq!Y:Y,CargaDatosEq!$G:$G,Totales!$C20)</f>
        <v>0</v>
      </c>
      <c r="W21" s="4">
        <f>SUMIFS(CargaDatosEq!Z:Z,CargaDatosEq!$G:$G,Totales!$C20)</f>
        <v>0</v>
      </c>
      <c r="X21" s="4">
        <f>SUMIFS(CargaDatosEq!AA:AA,CargaDatosEq!$G:$G,Totales!$C20)</f>
        <v>0</v>
      </c>
      <c r="Y21" s="4">
        <f>SUMIFS(CargaDatosEq!AB:AB,CargaDatosEq!$G:$G,Totales!$C20)</f>
        <v>0</v>
      </c>
      <c r="Z21" s="4">
        <f>SUMIFS(CargaDatosEq!AC:AC,CargaDatosEq!$G:$G,Totales!$C20)</f>
        <v>0</v>
      </c>
    </row>
  </sheetData>
  <printOptions horizontalCentered="1" verticalCentered="1"/>
  <pageMargins left="0.19685039370078741" right="0.19685039370078741" top="0.19685039370078741" bottom="0.19685039370078741" header="0" footer="0"/>
  <pageSetup paperSize="9" scale="98"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E9C8B-F9B2-43F0-8155-6DE2B0D5C041}">
  <sheetPr>
    <pageSetUpPr fitToPage="1"/>
  </sheetPr>
  <dimension ref="B1:Z21"/>
  <sheetViews>
    <sheetView showGridLines="0" workbookViewId="0">
      <selection activeCell="R22" sqref="R22"/>
    </sheetView>
  </sheetViews>
  <sheetFormatPr baseColWidth="10" defaultColWidth="11.5" defaultRowHeight="15" x14ac:dyDescent="0.2"/>
  <cols>
    <col min="1" max="1" width="1.6640625" style="1" customWidth="1"/>
    <col min="2" max="2" width="3" style="1" bestFit="1" customWidth="1"/>
    <col min="3" max="3" width="26.83203125" style="1" bestFit="1" customWidth="1"/>
    <col min="4" max="4" width="2.83203125" style="1" bestFit="1" customWidth="1"/>
    <col min="5" max="8" width="4.6640625" style="1" customWidth="1"/>
    <col min="9" max="9" width="7.6640625" style="1" customWidth="1"/>
    <col min="10" max="11" width="4.6640625" style="1" customWidth="1"/>
    <col min="12" max="12" width="7.6640625" style="1" customWidth="1"/>
    <col min="13" max="14" width="4.6640625" style="1" customWidth="1"/>
    <col min="15" max="15" width="7.6640625" style="1" customWidth="1"/>
    <col min="16" max="26" width="4.6640625" style="1" customWidth="1"/>
    <col min="27" max="16384" width="11.5" style="1"/>
  </cols>
  <sheetData>
    <row r="1" spans="2:26" ht="24" x14ac:dyDescent="0.2">
      <c r="B1" s="26" t="str">
        <f>"Estadísticas Promedio por partido "&amp;Tablas!E4&amp;" "&amp;Tablas!E2&amp;" "&amp;Tablas!E3</f>
        <v>Estadísticas Promedio por partido Club Sportivo Torneo 2023</v>
      </c>
      <c r="C1" s="26"/>
      <c r="D1" s="26"/>
      <c r="E1" s="26"/>
      <c r="F1" s="26"/>
      <c r="G1" s="26"/>
      <c r="H1" s="26"/>
      <c r="I1" s="26"/>
      <c r="J1" s="26"/>
      <c r="K1" s="26"/>
      <c r="L1" s="26"/>
      <c r="M1" s="26"/>
      <c r="N1" s="26"/>
      <c r="O1" s="26"/>
      <c r="P1" s="26"/>
      <c r="Q1" s="26"/>
      <c r="R1" s="26"/>
      <c r="S1" s="26"/>
      <c r="T1" s="26"/>
      <c r="U1" s="26"/>
      <c r="V1" s="26"/>
      <c r="W1" s="26"/>
      <c r="X1" s="26"/>
      <c r="Y1" s="26"/>
      <c r="Z1" s="26"/>
    </row>
    <row r="3" spans="2:26" ht="32" x14ac:dyDescent="0.2">
      <c r="B3" s="5" t="s">
        <v>1</v>
      </c>
      <c r="C3" s="5" t="s">
        <v>31</v>
      </c>
      <c r="D3" s="5" t="s">
        <v>37</v>
      </c>
      <c r="E3" s="5" t="s">
        <v>2</v>
      </c>
      <c r="F3" s="5" t="s">
        <v>4</v>
      </c>
      <c r="G3" s="5" t="s">
        <v>5</v>
      </c>
      <c r="H3" s="5" t="s">
        <v>6</v>
      </c>
      <c r="I3" s="5" t="s">
        <v>11</v>
      </c>
      <c r="J3" s="5" t="s">
        <v>7</v>
      </c>
      <c r="K3" s="5" t="s">
        <v>8</v>
      </c>
      <c r="L3" s="5" t="s">
        <v>12</v>
      </c>
      <c r="M3" s="5" t="s">
        <v>9</v>
      </c>
      <c r="N3" s="5" t="s">
        <v>10</v>
      </c>
      <c r="O3" s="5" t="s">
        <v>13</v>
      </c>
      <c r="P3" s="5" t="s">
        <v>14</v>
      </c>
      <c r="Q3" s="5" t="s">
        <v>15</v>
      </c>
      <c r="R3" s="5" t="s">
        <v>16</v>
      </c>
      <c r="S3" s="5" t="s">
        <v>17</v>
      </c>
      <c r="T3" s="5" t="s">
        <v>18</v>
      </c>
      <c r="U3" s="5" t="s">
        <v>19</v>
      </c>
      <c r="V3" s="5" t="s">
        <v>20</v>
      </c>
      <c r="W3" s="5" t="s">
        <v>21</v>
      </c>
      <c r="X3" s="5" t="s">
        <v>22</v>
      </c>
      <c r="Y3" s="5" t="s">
        <v>23</v>
      </c>
      <c r="Z3" s="5" t="s">
        <v>24</v>
      </c>
    </row>
    <row r="4" spans="2:26" ht="25" customHeight="1" x14ac:dyDescent="0.2">
      <c r="B4" s="16">
        <f>Tablas!D8</f>
        <v>1</v>
      </c>
      <c r="C4" s="16" t="str">
        <f>Tablas!E8</f>
        <v>Pedro</v>
      </c>
      <c r="D4" s="16">
        <f>COUNTIFS(CargaDatosJug!H:H,Promedios!C4,CargaDatosJug!AG:AG,"&gt;0")</f>
        <v>0</v>
      </c>
      <c r="E4" s="31" t="str">
        <f>IFERROR((SUMIFS(CargaDatosJug!J:J,CargaDatosJug!$H:$H,$C4)+SUMIFS(CargaDatosJug!K:K,CargaDatosJug!$H:$H,$C4)/60)/$D4,"")</f>
        <v/>
      </c>
      <c r="F4" s="32" t="str">
        <f>IFERROR(SUMIFS(CargaDatosJug!L:L,CargaDatosJug!$H:$H,Promedios!$C4)/$D4,"")</f>
        <v/>
      </c>
      <c r="G4" s="32" t="str">
        <f>IFERROR(SUMIFS(CargaDatosJug!M:M,CargaDatosJug!$H:$H,Promedios!$C4)/$D4,"")</f>
        <v/>
      </c>
      <c r="H4" s="32" t="str">
        <f>IFERROR(SUMIFS(CargaDatosJug!N:N,CargaDatosJug!$H:$H,Promedios!$C4)/$D4,"")</f>
        <v/>
      </c>
      <c r="I4" s="24" t="str">
        <f>IFERROR(G4/H4,"")</f>
        <v/>
      </c>
      <c r="J4" s="32" t="str">
        <f>IFERROR(SUMIFS(CargaDatosJug!P:P,CargaDatosJug!$H:$H,Promedios!$C4)/$D4,"")</f>
        <v/>
      </c>
      <c r="K4" s="32" t="str">
        <f>IFERROR(SUMIFS(CargaDatosJug!Q:Q,CargaDatosJug!$H:$H,Promedios!$C4)/$D4,"")</f>
        <v/>
      </c>
      <c r="L4" s="24" t="str">
        <f>IFERROR(J4/K4,"")</f>
        <v/>
      </c>
      <c r="M4" s="32" t="str">
        <f>IFERROR(SUMIFS(CargaDatosJug!S:S,CargaDatosJug!$H:$H,Promedios!$C4)/$D4,"")</f>
        <v/>
      </c>
      <c r="N4" s="32" t="str">
        <f>IFERROR(SUMIFS(CargaDatosJug!T:T,CargaDatosJug!$H:$H,Promedios!$C4)/$D4,"")</f>
        <v/>
      </c>
      <c r="O4" s="24" t="str">
        <f>IFERROR(M4/N4,"")</f>
        <v/>
      </c>
      <c r="P4" s="32" t="str">
        <f>IFERROR(SUMIFS(CargaDatosJug!V:V,CargaDatosJug!$H:$H,Promedios!$C4)/$D4,"")</f>
        <v/>
      </c>
      <c r="Q4" s="32" t="str">
        <f>IFERROR(SUMIFS(CargaDatosJug!W:W,CargaDatosJug!$H:$H,Promedios!$C4)/$D4,"")</f>
        <v/>
      </c>
      <c r="R4" s="32" t="str">
        <f>IFERROR(SUMIFS(CargaDatosJug!X:X,CargaDatosJug!$H:$H,Promedios!$C4)/$D4,"")</f>
        <v/>
      </c>
      <c r="S4" s="32" t="str">
        <f>IFERROR(SUMIFS(CargaDatosJug!Y:Y,CargaDatosJug!$H:$H,Promedios!$C4)/$D4,"")</f>
        <v/>
      </c>
      <c r="T4" s="32" t="str">
        <f>IFERROR(SUMIFS(CargaDatosJug!Z:Z,CargaDatosJug!$H:$H,Promedios!$C4)/$D4,"")</f>
        <v/>
      </c>
      <c r="U4" s="32" t="str">
        <f>IFERROR(SUMIFS(CargaDatosJug!AA:AA,CargaDatosJug!$H:$H,Promedios!$C4)/$D4,"")</f>
        <v/>
      </c>
      <c r="V4" s="32" t="str">
        <f>IFERROR(SUMIFS(CargaDatosJug!AB:AB,CargaDatosJug!$H:$H,Promedios!$C4)/$D4,"")</f>
        <v/>
      </c>
      <c r="W4" s="32" t="str">
        <f>IFERROR(SUMIFS(CargaDatosJug!AC:AC,CargaDatosJug!$H:$H,Promedios!$C4)/$D4,"")</f>
        <v/>
      </c>
      <c r="X4" s="32" t="str">
        <f>IFERROR(SUMIFS(CargaDatosJug!AD:AD,CargaDatosJug!$H:$H,Promedios!$C4)/$D4,"")</f>
        <v/>
      </c>
      <c r="Y4" s="32" t="str">
        <f>IFERROR(SUMIFS(CargaDatosJug!AE:AE,CargaDatosJug!$H:$H,Promedios!$C4)/$D4,"")</f>
        <v/>
      </c>
      <c r="Z4" s="34" t="str">
        <f>IFERROR(SUMIFS(CargaDatosJug!AF:AF,CargaDatosJug!$H:$H,Promedios!$C4)/$D4,"")</f>
        <v/>
      </c>
    </row>
    <row r="5" spans="2:26" ht="25" customHeight="1" x14ac:dyDescent="0.2">
      <c r="B5" s="15">
        <f>Tablas!D9</f>
        <v>3</v>
      </c>
      <c r="C5" s="15" t="str">
        <f>Tablas!E9</f>
        <v>Leonardo</v>
      </c>
      <c r="D5" s="15">
        <f>COUNTIFS(CargaDatosJug!H:H,Promedios!C5,CargaDatosJug!AG:AG,"&gt;0")</f>
        <v>0</v>
      </c>
      <c r="E5" s="30" t="str">
        <f>IFERROR((SUMIFS(CargaDatosJug!J:J,CargaDatosJug!$H:$H,$C5)+SUMIFS(CargaDatosJug!K:K,CargaDatosJug!$H:$H,$C5)/60)/$D5,"")</f>
        <v/>
      </c>
      <c r="F5" s="33" t="str">
        <f>IFERROR(SUMIFS(CargaDatosJug!L:L,CargaDatosJug!$H:$H,Promedios!$C5)/$D5,"")</f>
        <v/>
      </c>
      <c r="G5" s="33" t="str">
        <f>IFERROR(SUMIFS(CargaDatosJug!M:M,CargaDatosJug!$H:$H,Promedios!$C5)/$D5,"")</f>
        <v/>
      </c>
      <c r="H5" s="33" t="str">
        <f>IFERROR(SUMIFS(CargaDatosJug!N:N,CargaDatosJug!$H:$H,Promedios!$C5)/$D5,"")</f>
        <v/>
      </c>
      <c r="I5" s="23" t="str">
        <f t="shared" ref="I5:I19" si="0">IFERROR(G5/H5,"")</f>
        <v/>
      </c>
      <c r="J5" s="33" t="str">
        <f>IFERROR(SUMIFS(CargaDatosJug!P:P,CargaDatosJug!$H:$H,Promedios!$C5)/$D5,"")</f>
        <v/>
      </c>
      <c r="K5" s="33" t="str">
        <f>IFERROR(SUMIFS(CargaDatosJug!Q:Q,CargaDatosJug!$H:$H,Promedios!$C5)/$D5,"")</f>
        <v/>
      </c>
      <c r="L5" s="23" t="str">
        <f t="shared" ref="L5:L19" si="1">IFERROR(J5/K5,"")</f>
        <v/>
      </c>
      <c r="M5" s="33" t="str">
        <f>IFERROR(SUMIFS(CargaDatosJug!S:S,CargaDatosJug!$H:$H,Promedios!$C5)/$D5,"")</f>
        <v/>
      </c>
      <c r="N5" s="33" t="str">
        <f>IFERROR(SUMIFS(CargaDatosJug!T:T,CargaDatosJug!$H:$H,Promedios!$C5)/$D5,"")</f>
        <v/>
      </c>
      <c r="O5" s="23" t="str">
        <f t="shared" ref="O5:O19" si="2">IFERROR(M5/N5,"")</f>
        <v/>
      </c>
      <c r="P5" s="33" t="str">
        <f>IFERROR(SUMIFS(CargaDatosJug!V:V,CargaDatosJug!$H:$H,Promedios!$C5)/$D5,"")</f>
        <v/>
      </c>
      <c r="Q5" s="33" t="str">
        <f>IFERROR(SUMIFS(CargaDatosJug!W:W,CargaDatosJug!$H:$H,Promedios!$C5)/$D5,"")</f>
        <v/>
      </c>
      <c r="R5" s="35" t="str">
        <f>IFERROR(SUMIFS(CargaDatosJug!X:X,CargaDatosJug!$H:$H,Promedios!$C5)/$D5,"")</f>
        <v/>
      </c>
      <c r="S5" s="33" t="str">
        <f>IFERROR(SUMIFS(CargaDatosJug!Y:Y,CargaDatosJug!$H:$H,Promedios!$C5)/$D5,"")</f>
        <v/>
      </c>
      <c r="T5" s="33" t="str">
        <f>IFERROR(SUMIFS(CargaDatosJug!Z:Z,CargaDatosJug!$H:$H,Promedios!$C5)/$D5,"")</f>
        <v/>
      </c>
      <c r="U5" s="33" t="str">
        <f>IFERROR(SUMIFS(CargaDatosJug!AA:AA,CargaDatosJug!$H:$H,Promedios!$C5)/$D5,"")</f>
        <v/>
      </c>
      <c r="V5" s="33" t="str">
        <f>IFERROR(SUMIFS(CargaDatosJug!AB:AB,CargaDatosJug!$H:$H,Promedios!$C5)/$D5,"")</f>
        <v/>
      </c>
      <c r="W5" s="33" t="str">
        <f>IFERROR(SUMIFS(CargaDatosJug!AC:AC,CargaDatosJug!$H:$H,Promedios!$C5)/$D5,"")</f>
        <v/>
      </c>
      <c r="X5" s="33" t="str">
        <f>IFERROR(SUMIFS(CargaDatosJug!AD:AD,CargaDatosJug!$H:$H,Promedios!$C5)/$D5,"")</f>
        <v/>
      </c>
      <c r="Y5" s="33" t="str">
        <f>IFERROR(SUMIFS(CargaDatosJug!AE:AE,CargaDatosJug!$H:$H,Promedios!$C5)/$D5,"")</f>
        <v/>
      </c>
      <c r="Z5" s="35" t="str">
        <f>IFERROR(SUMIFS(CargaDatosJug!AF:AF,CargaDatosJug!$H:$H,Promedios!$C5)/$D5,"")</f>
        <v/>
      </c>
    </row>
    <row r="6" spans="2:26" ht="25" customHeight="1" x14ac:dyDescent="0.2">
      <c r="B6" s="16">
        <f>Tablas!D10</f>
        <v>7</v>
      </c>
      <c r="C6" s="16" t="str">
        <f>Tablas!E10</f>
        <v>Fausto</v>
      </c>
      <c r="D6" s="16">
        <f>COUNTIFS(CargaDatosJug!H:H,Promedios!C6,CargaDatosJug!AG:AG,"&gt;0")</f>
        <v>0</v>
      </c>
      <c r="E6" s="31" t="str">
        <f>IFERROR((SUMIFS(CargaDatosJug!J:J,CargaDatosJug!$H:$H,$C6)+SUMIFS(CargaDatosJug!K:K,CargaDatosJug!$H:$H,$C6)/60)/$D6,"")</f>
        <v/>
      </c>
      <c r="F6" s="32" t="str">
        <f>IFERROR(SUMIFS(CargaDatosJug!L:L,CargaDatosJug!$H:$H,Promedios!$C6)/$D6,"")</f>
        <v/>
      </c>
      <c r="G6" s="32" t="str">
        <f>IFERROR(SUMIFS(CargaDatosJug!M:M,CargaDatosJug!$H:$H,Promedios!$C6)/$D6,"")</f>
        <v/>
      </c>
      <c r="H6" s="32" t="str">
        <f>IFERROR(SUMIFS(CargaDatosJug!N:N,CargaDatosJug!$H:$H,Promedios!$C6)/$D6,"")</f>
        <v/>
      </c>
      <c r="I6" s="24" t="str">
        <f t="shared" si="0"/>
        <v/>
      </c>
      <c r="J6" s="32" t="str">
        <f>IFERROR(SUMIFS(CargaDatosJug!P:P,CargaDatosJug!$H:$H,Promedios!$C6)/$D6,"")</f>
        <v/>
      </c>
      <c r="K6" s="32" t="str">
        <f>IFERROR(SUMIFS(CargaDatosJug!Q:Q,CargaDatosJug!$H:$H,Promedios!$C6)/$D6,"")</f>
        <v/>
      </c>
      <c r="L6" s="24" t="str">
        <f t="shared" si="1"/>
        <v/>
      </c>
      <c r="M6" s="32" t="str">
        <f>IFERROR(SUMIFS(CargaDatosJug!S:S,CargaDatosJug!$H:$H,Promedios!$C6)/$D6,"")</f>
        <v/>
      </c>
      <c r="N6" s="32" t="str">
        <f>IFERROR(SUMIFS(CargaDatosJug!T:T,CargaDatosJug!$H:$H,Promedios!$C6)/$D6,"")</f>
        <v/>
      </c>
      <c r="O6" s="24" t="str">
        <f t="shared" si="2"/>
        <v/>
      </c>
      <c r="P6" s="32" t="str">
        <f>IFERROR(SUMIFS(CargaDatosJug!V:V,CargaDatosJug!$H:$H,Promedios!$C6)/$D6,"")</f>
        <v/>
      </c>
      <c r="Q6" s="32" t="str">
        <f>IFERROR(SUMIFS(CargaDatosJug!W:W,CargaDatosJug!$H:$H,Promedios!$C6)/$D6,"")</f>
        <v/>
      </c>
      <c r="R6" s="34" t="str">
        <f>IFERROR(SUMIFS(CargaDatosJug!X:X,CargaDatosJug!$H:$H,Promedios!$C6)/$D6,"")</f>
        <v/>
      </c>
      <c r="S6" s="32" t="str">
        <f>IFERROR(SUMIFS(CargaDatosJug!Y:Y,CargaDatosJug!$H:$H,Promedios!$C6)/$D6,"")</f>
        <v/>
      </c>
      <c r="T6" s="32" t="str">
        <f>IFERROR(SUMIFS(CargaDatosJug!Z:Z,CargaDatosJug!$H:$H,Promedios!$C6)/$D6,"")</f>
        <v/>
      </c>
      <c r="U6" s="32" t="str">
        <f>IFERROR(SUMIFS(CargaDatosJug!AA:AA,CargaDatosJug!$H:$H,Promedios!$C6)/$D6,"")</f>
        <v/>
      </c>
      <c r="V6" s="32" t="str">
        <f>IFERROR(SUMIFS(CargaDatosJug!AB:AB,CargaDatosJug!$H:$H,Promedios!$C6)/$D6,"")</f>
        <v/>
      </c>
      <c r="W6" s="32" t="str">
        <f>IFERROR(SUMIFS(CargaDatosJug!AC:AC,CargaDatosJug!$H:$H,Promedios!$C6)/$D6,"")</f>
        <v/>
      </c>
      <c r="X6" s="32" t="str">
        <f>IFERROR(SUMIFS(CargaDatosJug!AD:AD,CargaDatosJug!$H:$H,Promedios!$C6)/$D6,"")</f>
        <v/>
      </c>
      <c r="Y6" s="32" t="str">
        <f>IFERROR(SUMIFS(CargaDatosJug!AE:AE,CargaDatosJug!$H:$H,Promedios!$C6)/$D6,"")</f>
        <v/>
      </c>
      <c r="Z6" s="34" t="str">
        <f>IFERROR(SUMIFS(CargaDatosJug!AF:AF,CargaDatosJug!$H:$H,Promedios!$C6)/$D6,"")</f>
        <v/>
      </c>
    </row>
    <row r="7" spans="2:26" ht="25" customHeight="1" x14ac:dyDescent="0.2">
      <c r="B7" s="15">
        <f>Tablas!D11</f>
        <v>8</v>
      </c>
      <c r="C7" s="15" t="str">
        <f>Tablas!E11</f>
        <v>Sebastian</v>
      </c>
      <c r="D7" s="15">
        <f>COUNTIFS(CargaDatosJug!H:H,Promedios!C7,CargaDatosJug!AG:AG,"&gt;0")</f>
        <v>0</v>
      </c>
      <c r="E7" s="30" t="str">
        <f>IFERROR((SUMIFS(CargaDatosJug!J:J,CargaDatosJug!$H:$H,$C7)+SUMIFS(CargaDatosJug!K:K,CargaDatosJug!$H:$H,$C7)/60)/$D7,"")</f>
        <v/>
      </c>
      <c r="F7" s="33" t="str">
        <f>IFERROR(SUMIFS(CargaDatosJug!L:L,CargaDatosJug!$H:$H,Promedios!$C7)/$D7,"")</f>
        <v/>
      </c>
      <c r="G7" s="33" t="str">
        <f>IFERROR(SUMIFS(CargaDatosJug!M:M,CargaDatosJug!$H:$H,Promedios!$C7)/$D7,"")</f>
        <v/>
      </c>
      <c r="H7" s="33" t="str">
        <f>IFERROR(SUMIFS(CargaDatosJug!N:N,CargaDatosJug!$H:$H,Promedios!$C7)/$D7,"")</f>
        <v/>
      </c>
      <c r="I7" s="23" t="str">
        <f t="shared" si="0"/>
        <v/>
      </c>
      <c r="J7" s="33" t="str">
        <f>IFERROR(SUMIFS(CargaDatosJug!P:P,CargaDatosJug!$H:$H,Promedios!$C7)/$D7,"")</f>
        <v/>
      </c>
      <c r="K7" s="33" t="str">
        <f>IFERROR(SUMIFS(CargaDatosJug!Q:Q,CargaDatosJug!$H:$H,Promedios!$C7)/$D7,"")</f>
        <v/>
      </c>
      <c r="L7" s="23" t="str">
        <f t="shared" si="1"/>
        <v/>
      </c>
      <c r="M7" s="33" t="str">
        <f>IFERROR(SUMIFS(CargaDatosJug!S:S,CargaDatosJug!$H:$H,Promedios!$C7)/$D7,"")</f>
        <v/>
      </c>
      <c r="N7" s="33" t="str">
        <f>IFERROR(SUMIFS(CargaDatosJug!T:T,CargaDatosJug!$H:$H,Promedios!$C7)/$D7,"")</f>
        <v/>
      </c>
      <c r="O7" s="23" t="str">
        <f t="shared" si="2"/>
        <v/>
      </c>
      <c r="P7" s="33" t="str">
        <f>IFERROR(SUMIFS(CargaDatosJug!V:V,CargaDatosJug!$H:$H,Promedios!$C7)/$D7,"")</f>
        <v/>
      </c>
      <c r="Q7" s="33" t="str">
        <f>IFERROR(SUMIFS(CargaDatosJug!W:W,CargaDatosJug!$H:$H,Promedios!$C7)/$D7,"")</f>
        <v/>
      </c>
      <c r="R7" s="35" t="str">
        <f>IFERROR(SUMIFS(CargaDatosJug!X:X,CargaDatosJug!$H:$H,Promedios!$C7)/$D7,"")</f>
        <v/>
      </c>
      <c r="S7" s="33" t="str">
        <f>IFERROR(SUMIFS(CargaDatosJug!Y:Y,CargaDatosJug!$H:$H,Promedios!$C7)/$D7,"")</f>
        <v/>
      </c>
      <c r="T7" s="33" t="str">
        <f>IFERROR(SUMIFS(CargaDatosJug!Z:Z,CargaDatosJug!$H:$H,Promedios!$C7)/$D7,"")</f>
        <v/>
      </c>
      <c r="U7" s="33" t="str">
        <f>IFERROR(SUMIFS(CargaDatosJug!AA:AA,CargaDatosJug!$H:$H,Promedios!$C7)/$D7,"")</f>
        <v/>
      </c>
      <c r="V7" s="33" t="str">
        <f>IFERROR(SUMIFS(CargaDatosJug!AB:AB,CargaDatosJug!$H:$H,Promedios!$C7)/$D7,"")</f>
        <v/>
      </c>
      <c r="W7" s="33" t="str">
        <f>IFERROR(SUMIFS(CargaDatosJug!AC:AC,CargaDatosJug!$H:$H,Promedios!$C7)/$D7,"")</f>
        <v/>
      </c>
      <c r="X7" s="33" t="str">
        <f>IFERROR(SUMIFS(CargaDatosJug!AD:AD,CargaDatosJug!$H:$H,Promedios!$C7)/$D7,"")</f>
        <v/>
      </c>
      <c r="Y7" s="33" t="str">
        <f>IFERROR(SUMIFS(CargaDatosJug!AE:AE,CargaDatosJug!$H:$H,Promedios!$C7)/$D7,"")</f>
        <v/>
      </c>
      <c r="Z7" s="35" t="str">
        <f>IFERROR(SUMIFS(CargaDatosJug!AF:AF,CargaDatosJug!$H:$H,Promedios!$C7)/$D7,"")</f>
        <v/>
      </c>
    </row>
    <row r="8" spans="2:26" ht="25" customHeight="1" x14ac:dyDescent="0.2">
      <c r="B8" s="16">
        <f>Tablas!D12</f>
        <v>9</v>
      </c>
      <c r="C8" s="16" t="str">
        <f>Tablas!E12</f>
        <v>Juan Manuel</v>
      </c>
      <c r="D8" s="16">
        <f>COUNTIFS(CargaDatosJug!H:H,Promedios!C8,CargaDatosJug!AG:AG,"&gt;0")</f>
        <v>0</v>
      </c>
      <c r="E8" s="31" t="str">
        <f>IFERROR((SUMIFS(CargaDatosJug!J:J,CargaDatosJug!$H:$H,$C8)+SUMIFS(CargaDatosJug!K:K,CargaDatosJug!$H:$H,$C8)/60)/$D8,"")</f>
        <v/>
      </c>
      <c r="F8" s="32" t="str">
        <f>IFERROR(SUMIFS(CargaDatosJug!L:L,CargaDatosJug!$H:$H,Promedios!$C8)/$D8,"")</f>
        <v/>
      </c>
      <c r="G8" s="32" t="str">
        <f>IFERROR(SUMIFS(CargaDatosJug!M:M,CargaDatosJug!$H:$H,Promedios!$C8)/$D8,"")</f>
        <v/>
      </c>
      <c r="H8" s="32" t="str">
        <f>IFERROR(SUMIFS(CargaDatosJug!N:N,CargaDatosJug!$H:$H,Promedios!$C8)/$D8,"")</f>
        <v/>
      </c>
      <c r="I8" s="24" t="str">
        <f t="shared" si="0"/>
        <v/>
      </c>
      <c r="J8" s="32" t="str">
        <f>IFERROR(SUMIFS(CargaDatosJug!P:P,CargaDatosJug!$H:$H,Promedios!$C8)/$D8,"")</f>
        <v/>
      </c>
      <c r="K8" s="32" t="str">
        <f>IFERROR(SUMIFS(CargaDatosJug!Q:Q,CargaDatosJug!$H:$H,Promedios!$C8)/$D8,"")</f>
        <v/>
      </c>
      <c r="L8" s="24" t="str">
        <f t="shared" si="1"/>
        <v/>
      </c>
      <c r="M8" s="32" t="str">
        <f>IFERROR(SUMIFS(CargaDatosJug!S:S,CargaDatosJug!$H:$H,Promedios!$C8)/$D8,"")</f>
        <v/>
      </c>
      <c r="N8" s="32" t="str">
        <f>IFERROR(SUMIFS(CargaDatosJug!T:T,CargaDatosJug!$H:$H,Promedios!$C8)/$D8,"")</f>
        <v/>
      </c>
      <c r="O8" s="24" t="str">
        <f t="shared" si="2"/>
        <v/>
      </c>
      <c r="P8" s="32" t="str">
        <f>IFERROR(SUMIFS(CargaDatosJug!V:V,CargaDatosJug!$H:$H,Promedios!$C8)/$D8,"")</f>
        <v/>
      </c>
      <c r="Q8" s="32" t="str">
        <f>IFERROR(SUMIFS(CargaDatosJug!W:W,CargaDatosJug!$H:$H,Promedios!$C8)/$D8,"")</f>
        <v/>
      </c>
      <c r="R8" s="34" t="str">
        <f>IFERROR(SUMIFS(CargaDatosJug!X:X,CargaDatosJug!$H:$H,Promedios!$C8)/$D8,"")</f>
        <v/>
      </c>
      <c r="S8" s="32" t="str">
        <f>IFERROR(SUMIFS(CargaDatosJug!Y:Y,CargaDatosJug!$H:$H,Promedios!$C8)/$D8,"")</f>
        <v/>
      </c>
      <c r="T8" s="32" t="str">
        <f>IFERROR(SUMIFS(CargaDatosJug!Z:Z,CargaDatosJug!$H:$H,Promedios!$C8)/$D8,"")</f>
        <v/>
      </c>
      <c r="U8" s="32" t="str">
        <f>IFERROR(SUMIFS(CargaDatosJug!AA:AA,CargaDatosJug!$H:$H,Promedios!$C8)/$D8,"")</f>
        <v/>
      </c>
      <c r="V8" s="32" t="str">
        <f>IFERROR(SUMIFS(CargaDatosJug!AB:AB,CargaDatosJug!$H:$H,Promedios!$C8)/$D8,"")</f>
        <v/>
      </c>
      <c r="W8" s="32" t="str">
        <f>IFERROR(SUMIFS(CargaDatosJug!AC:AC,CargaDatosJug!$H:$H,Promedios!$C8)/$D8,"")</f>
        <v/>
      </c>
      <c r="X8" s="32" t="str">
        <f>IFERROR(SUMIFS(CargaDatosJug!AD:AD,CargaDatosJug!$H:$H,Promedios!$C8)/$D8,"")</f>
        <v/>
      </c>
      <c r="Y8" s="32" t="str">
        <f>IFERROR(SUMIFS(CargaDatosJug!AE:AE,CargaDatosJug!$H:$H,Promedios!$C8)/$D8,"")</f>
        <v/>
      </c>
      <c r="Z8" s="34" t="str">
        <f>IFERROR(SUMIFS(CargaDatosJug!AF:AF,CargaDatosJug!$H:$H,Promedios!$C8)/$D8,"")</f>
        <v/>
      </c>
    </row>
    <row r="9" spans="2:26" ht="25" customHeight="1" x14ac:dyDescent="0.2">
      <c r="B9" s="15">
        <f>Tablas!D13</f>
        <v>10</v>
      </c>
      <c r="C9" s="15" t="str">
        <f>Tablas!E13</f>
        <v>Agustin</v>
      </c>
      <c r="D9" s="15">
        <f>COUNTIFS(CargaDatosJug!H:H,Promedios!C9,CargaDatosJug!AG:AG,"&gt;0")</f>
        <v>0</v>
      </c>
      <c r="E9" s="30" t="str">
        <f>IFERROR((SUMIFS(CargaDatosJug!J:J,CargaDatosJug!$H:$H,$C9)+SUMIFS(CargaDatosJug!K:K,CargaDatosJug!$H:$H,$C9)/60)/$D9,"")</f>
        <v/>
      </c>
      <c r="F9" s="33" t="str">
        <f>IFERROR(SUMIFS(CargaDatosJug!L:L,CargaDatosJug!$H:$H,Promedios!$C9)/$D9,"")</f>
        <v/>
      </c>
      <c r="G9" s="33" t="str">
        <f>IFERROR(SUMIFS(CargaDatosJug!M:M,CargaDatosJug!$H:$H,Promedios!$C9)/$D9,"")</f>
        <v/>
      </c>
      <c r="H9" s="33" t="str">
        <f>IFERROR(SUMIFS(CargaDatosJug!N:N,CargaDatosJug!$H:$H,Promedios!$C9)/$D9,"")</f>
        <v/>
      </c>
      <c r="I9" s="23" t="str">
        <f t="shared" si="0"/>
        <v/>
      </c>
      <c r="J9" s="33" t="str">
        <f>IFERROR(SUMIFS(CargaDatosJug!P:P,CargaDatosJug!$H:$H,Promedios!$C9)/$D9,"")</f>
        <v/>
      </c>
      <c r="K9" s="33" t="str">
        <f>IFERROR(SUMIFS(CargaDatosJug!Q:Q,CargaDatosJug!$H:$H,Promedios!$C9)/$D9,"")</f>
        <v/>
      </c>
      <c r="L9" s="23" t="str">
        <f t="shared" si="1"/>
        <v/>
      </c>
      <c r="M9" s="33" t="str">
        <f>IFERROR(SUMIFS(CargaDatosJug!S:S,CargaDatosJug!$H:$H,Promedios!$C9)/$D9,"")</f>
        <v/>
      </c>
      <c r="N9" s="33" t="str">
        <f>IFERROR(SUMIFS(CargaDatosJug!T:T,CargaDatosJug!$H:$H,Promedios!$C9)/$D9,"")</f>
        <v/>
      </c>
      <c r="O9" s="23" t="str">
        <f t="shared" si="2"/>
        <v/>
      </c>
      <c r="P9" s="33" t="str">
        <f>IFERROR(SUMIFS(CargaDatosJug!V:V,CargaDatosJug!$H:$H,Promedios!$C9)/$D9,"")</f>
        <v/>
      </c>
      <c r="Q9" s="33" t="str">
        <f>IFERROR(SUMIFS(CargaDatosJug!W:W,CargaDatosJug!$H:$H,Promedios!$C9)/$D9,"")</f>
        <v/>
      </c>
      <c r="R9" s="35" t="str">
        <f>IFERROR(SUMIFS(CargaDatosJug!X:X,CargaDatosJug!$H:$H,Promedios!$C9)/$D9,"")</f>
        <v/>
      </c>
      <c r="S9" s="33" t="str">
        <f>IFERROR(SUMIFS(CargaDatosJug!Y:Y,CargaDatosJug!$H:$H,Promedios!$C9)/$D9,"")</f>
        <v/>
      </c>
      <c r="T9" s="33" t="str">
        <f>IFERROR(SUMIFS(CargaDatosJug!Z:Z,CargaDatosJug!$H:$H,Promedios!$C9)/$D9,"")</f>
        <v/>
      </c>
      <c r="U9" s="33" t="str">
        <f>IFERROR(SUMIFS(CargaDatosJug!AA:AA,CargaDatosJug!$H:$H,Promedios!$C9)/$D9,"")</f>
        <v/>
      </c>
      <c r="V9" s="33" t="str">
        <f>IFERROR(SUMIFS(CargaDatosJug!AB:AB,CargaDatosJug!$H:$H,Promedios!$C9)/$D9,"")</f>
        <v/>
      </c>
      <c r="W9" s="33" t="str">
        <f>IFERROR(SUMIFS(CargaDatosJug!AC:AC,CargaDatosJug!$H:$H,Promedios!$C9)/$D9,"")</f>
        <v/>
      </c>
      <c r="X9" s="33" t="str">
        <f>IFERROR(SUMIFS(CargaDatosJug!AD:AD,CargaDatosJug!$H:$H,Promedios!$C9)/$D9,"")</f>
        <v/>
      </c>
      <c r="Y9" s="33" t="str">
        <f>IFERROR(SUMIFS(CargaDatosJug!AE:AE,CargaDatosJug!$H:$H,Promedios!$C9)/$D9,"")</f>
        <v/>
      </c>
      <c r="Z9" s="35" t="str">
        <f>IFERROR(SUMIFS(CargaDatosJug!AF:AF,CargaDatosJug!$H:$H,Promedios!$C9)/$D9,"")</f>
        <v/>
      </c>
    </row>
    <row r="10" spans="2:26" ht="25" customHeight="1" x14ac:dyDescent="0.2">
      <c r="B10" s="16">
        <f>Tablas!D14</f>
        <v>12</v>
      </c>
      <c r="C10" s="16" t="str">
        <f>Tablas!E14</f>
        <v>Tomas</v>
      </c>
      <c r="D10" s="16">
        <f>COUNTIFS(CargaDatosJug!H:H,Promedios!C10,CargaDatosJug!AG:AG,"&gt;0")</f>
        <v>0</v>
      </c>
      <c r="E10" s="31" t="str">
        <f>IFERROR((SUMIFS(CargaDatosJug!J:J,CargaDatosJug!$H:$H,$C10)+SUMIFS(CargaDatosJug!K:K,CargaDatosJug!$H:$H,$C10)/60)/$D10,"")</f>
        <v/>
      </c>
      <c r="F10" s="32" t="str">
        <f>IFERROR(SUMIFS(CargaDatosJug!L:L,CargaDatosJug!$H:$H,Promedios!$C10)/$D10,"")</f>
        <v/>
      </c>
      <c r="G10" s="32" t="str">
        <f>IFERROR(SUMIFS(CargaDatosJug!M:M,CargaDatosJug!$H:$H,Promedios!$C10)/$D10,"")</f>
        <v/>
      </c>
      <c r="H10" s="32" t="str">
        <f>IFERROR(SUMIFS(CargaDatosJug!N:N,CargaDatosJug!$H:$H,Promedios!$C10)/$D10,"")</f>
        <v/>
      </c>
      <c r="I10" s="24" t="str">
        <f t="shared" si="0"/>
        <v/>
      </c>
      <c r="J10" s="32" t="str">
        <f>IFERROR(SUMIFS(CargaDatosJug!P:P,CargaDatosJug!$H:$H,Promedios!$C10)/$D10,"")</f>
        <v/>
      </c>
      <c r="K10" s="32" t="str">
        <f>IFERROR(SUMIFS(CargaDatosJug!Q:Q,CargaDatosJug!$H:$H,Promedios!$C10)/$D10,"")</f>
        <v/>
      </c>
      <c r="L10" s="24" t="str">
        <f t="shared" si="1"/>
        <v/>
      </c>
      <c r="M10" s="32" t="str">
        <f>IFERROR(SUMIFS(CargaDatosJug!S:S,CargaDatosJug!$H:$H,Promedios!$C10)/$D10,"")</f>
        <v/>
      </c>
      <c r="N10" s="32" t="str">
        <f>IFERROR(SUMIFS(CargaDatosJug!T:T,CargaDatosJug!$H:$H,Promedios!$C10)/$D10,"")</f>
        <v/>
      </c>
      <c r="O10" s="24" t="str">
        <f t="shared" si="2"/>
        <v/>
      </c>
      <c r="P10" s="32" t="str">
        <f>IFERROR(SUMIFS(CargaDatosJug!V:V,CargaDatosJug!$H:$H,Promedios!$C10)/$D10,"")</f>
        <v/>
      </c>
      <c r="Q10" s="32" t="str">
        <f>IFERROR(SUMIFS(CargaDatosJug!W:W,CargaDatosJug!$H:$H,Promedios!$C10)/$D10,"")</f>
        <v/>
      </c>
      <c r="R10" s="34" t="str">
        <f>IFERROR(SUMIFS(CargaDatosJug!X:X,CargaDatosJug!$H:$H,Promedios!$C10)/$D10,"")</f>
        <v/>
      </c>
      <c r="S10" s="32" t="str">
        <f>IFERROR(SUMIFS(CargaDatosJug!Y:Y,CargaDatosJug!$H:$H,Promedios!$C10)/$D10,"")</f>
        <v/>
      </c>
      <c r="T10" s="32" t="str">
        <f>IFERROR(SUMIFS(CargaDatosJug!Z:Z,CargaDatosJug!$H:$H,Promedios!$C10)/$D10,"")</f>
        <v/>
      </c>
      <c r="U10" s="32" t="str">
        <f>IFERROR(SUMIFS(CargaDatosJug!AA:AA,CargaDatosJug!$H:$H,Promedios!$C10)/$D10,"")</f>
        <v/>
      </c>
      <c r="V10" s="32" t="str">
        <f>IFERROR(SUMIFS(CargaDatosJug!AB:AB,CargaDatosJug!$H:$H,Promedios!$C10)/$D10,"")</f>
        <v/>
      </c>
      <c r="W10" s="32" t="str">
        <f>IFERROR(SUMIFS(CargaDatosJug!AC:AC,CargaDatosJug!$H:$H,Promedios!$C10)/$D10,"")</f>
        <v/>
      </c>
      <c r="X10" s="32" t="str">
        <f>IFERROR(SUMIFS(CargaDatosJug!AD:AD,CargaDatosJug!$H:$H,Promedios!$C10)/$D10,"")</f>
        <v/>
      </c>
      <c r="Y10" s="32" t="str">
        <f>IFERROR(SUMIFS(CargaDatosJug!AE:AE,CargaDatosJug!$H:$H,Promedios!$C10)/$D10,"")</f>
        <v/>
      </c>
      <c r="Z10" s="34" t="str">
        <f>IFERROR(SUMIFS(CargaDatosJug!AF:AF,CargaDatosJug!$H:$H,Promedios!$C10)/$D10,"")</f>
        <v/>
      </c>
    </row>
    <row r="11" spans="2:26" ht="25" customHeight="1" x14ac:dyDescent="0.2">
      <c r="B11" s="15">
        <f>Tablas!D15</f>
        <v>16</v>
      </c>
      <c r="C11" s="15" t="str">
        <f>Tablas!E15</f>
        <v>Facundo</v>
      </c>
      <c r="D11" s="15">
        <f>COUNTIFS(CargaDatosJug!H:H,Promedios!C11,CargaDatosJug!AG:AG,"&gt;0")</f>
        <v>0</v>
      </c>
      <c r="E11" s="30" t="str">
        <f>IFERROR((SUMIFS(CargaDatosJug!J:J,CargaDatosJug!$H:$H,$C11)+SUMIFS(CargaDatosJug!K:K,CargaDatosJug!$H:$H,$C11)/60)/$D11,"")</f>
        <v/>
      </c>
      <c r="F11" s="33" t="str">
        <f>IFERROR(SUMIFS(CargaDatosJug!L:L,CargaDatosJug!$H:$H,Promedios!$C11)/$D11,"")</f>
        <v/>
      </c>
      <c r="G11" s="33" t="str">
        <f>IFERROR(SUMIFS(CargaDatosJug!M:M,CargaDatosJug!$H:$H,Promedios!$C11)/$D11,"")</f>
        <v/>
      </c>
      <c r="H11" s="33" t="str">
        <f>IFERROR(SUMIFS(CargaDatosJug!N:N,CargaDatosJug!$H:$H,Promedios!$C11)/$D11,"")</f>
        <v/>
      </c>
      <c r="I11" s="23" t="str">
        <f t="shared" si="0"/>
        <v/>
      </c>
      <c r="J11" s="33" t="str">
        <f>IFERROR(SUMIFS(CargaDatosJug!P:P,CargaDatosJug!$H:$H,Promedios!$C11)/$D11,"")</f>
        <v/>
      </c>
      <c r="K11" s="33" t="str">
        <f>IFERROR(SUMIFS(CargaDatosJug!Q:Q,CargaDatosJug!$H:$H,Promedios!$C11)/$D11,"")</f>
        <v/>
      </c>
      <c r="L11" s="23" t="str">
        <f t="shared" si="1"/>
        <v/>
      </c>
      <c r="M11" s="33" t="str">
        <f>IFERROR(SUMIFS(CargaDatosJug!S:S,CargaDatosJug!$H:$H,Promedios!$C11)/$D11,"")</f>
        <v/>
      </c>
      <c r="N11" s="33" t="str">
        <f>IFERROR(SUMIFS(CargaDatosJug!T:T,CargaDatosJug!$H:$H,Promedios!$C11)/$D11,"")</f>
        <v/>
      </c>
      <c r="O11" s="23" t="str">
        <f t="shared" si="2"/>
        <v/>
      </c>
      <c r="P11" s="33" t="str">
        <f>IFERROR(SUMIFS(CargaDatosJug!V:V,CargaDatosJug!$H:$H,Promedios!$C11)/$D11,"")</f>
        <v/>
      </c>
      <c r="Q11" s="33" t="str">
        <f>IFERROR(SUMIFS(CargaDatosJug!W:W,CargaDatosJug!$H:$H,Promedios!$C11)/$D11,"")</f>
        <v/>
      </c>
      <c r="R11" s="35" t="str">
        <f>IFERROR(SUMIFS(CargaDatosJug!X:X,CargaDatosJug!$H:$H,Promedios!$C11)/$D11,"")</f>
        <v/>
      </c>
      <c r="S11" s="33" t="str">
        <f>IFERROR(SUMIFS(CargaDatosJug!Y:Y,CargaDatosJug!$H:$H,Promedios!$C11)/$D11,"")</f>
        <v/>
      </c>
      <c r="T11" s="33" t="str">
        <f>IFERROR(SUMIFS(CargaDatosJug!Z:Z,CargaDatosJug!$H:$H,Promedios!$C11)/$D11,"")</f>
        <v/>
      </c>
      <c r="U11" s="33" t="str">
        <f>IFERROR(SUMIFS(CargaDatosJug!AA:AA,CargaDatosJug!$H:$H,Promedios!$C11)/$D11,"")</f>
        <v/>
      </c>
      <c r="V11" s="33" t="str">
        <f>IFERROR(SUMIFS(CargaDatosJug!AB:AB,CargaDatosJug!$H:$H,Promedios!$C11)/$D11,"")</f>
        <v/>
      </c>
      <c r="W11" s="33" t="str">
        <f>IFERROR(SUMIFS(CargaDatosJug!AC:AC,CargaDatosJug!$H:$H,Promedios!$C11)/$D11,"")</f>
        <v/>
      </c>
      <c r="X11" s="33" t="str">
        <f>IFERROR(SUMIFS(CargaDatosJug!AD:AD,CargaDatosJug!$H:$H,Promedios!$C11)/$D11,"")</f>
        <v/>
      </c>
      <c r="Y11" s="33" t="str">
        <f>IFERROR(SUMIFS(CargaDatosJug!AE:AE,CargaDatosJug!$H:$H,Promedios!$C11)/$D11,"")</f>
        <v/>
      </c>
      <c r="Z11" s="35" t="str">
        <f>IFERROR(SUMIFS(CargaDatosJug!AF:AF,CargaDatosJug!$H:$H,Promedios!$C11)/$D11,"")</f>
        <v/>
      </c>
    </row>
    <row r="12" spans="2:26" ht="25" customHeight="1" x14ac:dyDescent="0.2">
      <c r="B12" s="16">
        <f>Tablas!D16</f>
        <v>17</v>
      </c>
      <c r="C12" s="16" t="str">
        <f>Tablas!E16</f>
        <v>Eugenio</v>
      </c>
      <c r="D12" s="16">
        <f>COUNTIFS(CargaDatosJug!H:H,Promedios!C12,CargaDatosJug!AG:AG,"&gt;0")</f>
        <v>0</v>
      </c>
      <c r="E12" s="31" t="str">
        <f>IFERROR((SUMIFS(CargaDatosJug!J:J,CargaDatosJug!$H:$H,$C12)+SUMIFS(CargaDatosJug!K:K,CargaDatosJug!$H:$H,$C12)/60)/$D12,"")</f>
        <v/>
      </c>
      <c r="F12" s="32" t="str">
        <f>IFERROR(SUMIFS(CargaDatosJug!L:L,CargaDatosJug!$H:$H,Promedios!$C12)/$D12,"")</f>
        <v/>
      </c>
      <c r="G12" s="32" t="str">
        <f>IFERROR(SUMIFS(CargaDatosJug!M:M,CargaDatosJug!$H:$H,Promedios!$C12)/$D12,"")</f>
        <v/>
      </c>
      <c r="H12" s="32" t="str">
        <f>IFERROR(SUMIFS(CargaDatosJug!N:N,CargaDatosJug!$H:$H,Promedios!$C12)/$D12,"")</f>
        <v/>
      </c>
      <c r="I12" s="24" t="str">
        <f t="shared" si="0"/>
        <v/>
      </c>
      <c r="J12" s="32" t="str">
        <f>IFERROR(SUMIFS(CargaDatosJug!P:P,CargaDatosJug!$H:$H,Promedios!$C12)/$D12,"")</f>
        <v/>
      </c>
      <c r="K12" s="32" t="str">
        <f>IFERROR(SUMIFS(CargaDatosJug!Q:Q,CargaDatosJug!$H:$H,Promedios!$C12)/$D12,"")</f>
        <v/>
      </c>
      <c r="L12" s="24" t="str">
        <f t="shared" si="1"/>
        <v/>
      </c>
      <c r="M12" s="32" t="str">
        <f>IFERROR(SUMIFS(CargaDatosJug!S:S,CargaDatosJug!$H:$H,Promedios!$C12)/$D12,"")</f>
        <v/>
      </c>
      <c r="N12" s="32" t="str">
        <f>IFERROR(SUMIFS(CargaDatosJug!T:T,CargaDatosJug!$H:$H,Promedios!$C12)/$D12,"")</f>
        <v/>
      </c>
      <c r="O12" s="24" t="str">
        <f t="shared" si="2"/>
        <v/>
      </c>
      <c r="P12" s="32" t="str">
        <f>IFERROR(SUMIFS(CargaDatosJug!V:V,CargaDatosJug!$H:$H,Promedios!$C12)/$D12,"")</f>
        <v/>
      </c>
      <c r="Q12" s="32" t="str">
        <f>IFERROR(SUMIFS(CargaDatosJug!W:W,CargaDatosJug!$H:$H,Promedios!$C12)/$D12,"")</f>
        <v/>
      </c>
      <c r="R12" s="34" t="str">
        <f>IFERROR(SUMIFS(CargaDatosJug!X:X,CargaDatosJug!$H:$H,Promedios!$C12)/$D12,"")</f>
        <v/>
      </c>
      <c r="S12" s="32" t="str">
        <f>IFERROR(SUMIFS(CargaDatosJug!Y:Y,CargaDatosJug!$H:$H,Promedios!$C12)/$D12,"")</f>
        <v/>
      </c>
      <c r="T12" s="32" t="str">
        <f>IFERROR(SUMIFS(CargaDatosJug!Z:Z,CargaDatosJug!$H:$H,Promedios!$C12)/$D12,"")</f>
        <v/>
      </c>
      <c r="U12" s="32" t="str">
        <f>IFERROR(SUMIFS(CargaDatosJug!AA:AA,CargaDatosJug!$H:$H,Promedios!$C12)/$D12,"")</f>
        <v/>
      </c>
      <c r="V12" s="32" t="str">
        <f>IFERROR(SUMIFS(CargaDatosJug!AB:AB,CargaDatosJug!$H:$H,Promedios!$C12)/$D12,"")</f>
        <v/>
      </c>
      <c r="W12" s="32" t="str">
        <f>IFERROR(SUMIFS(CargaDatosJug!AC:AC,CargaDatosJug!$H:$H,Promedios!$C12)/$D12,"")</f>
        <v/>
      </c>
      <c r="X12" s="32" t="str">
        <f>IFERROR(SUMIFS(CargaDatosJug!AD:AD,CargaDatosJug!$H:$H,Promedios!$C12)/$D12,"")</f>
        <v/>
      </c>
      <c r="Y12" s="32" t="str">
        <f>IFERROR(SUMIFS(CargaDatosJug!AE:AE,CargaDatosJug!$H:$H,Promedios!$C12)/$D12,"")</f>
        <v/>
      </c>
      <c r="Z12" s="34" t="str">
        <f>IFERROR(SUMIFS(CargaDatosJug!AF:AF,CargaDatosJug!$H:$H,Promedios!$C12)/$D12,"")</f>
        <v/>
      </c>
    </row>
    <row r="13" spans="2:26" ht="25" customHeight="1" x14ac:dyDescent="0.2">
      <c r="B13" s="15">
        <f>Tablas!D17</f>
        <v>20</v>
      </c>
      <c r="C13" s="15" t="str">
        <f>Tablas!E17</f>
        <v>Nicolás</v>
      </c>
      <c r="D13" s="15">
        <f>COUNTIFS(CargaDatosJug!H:H,Promedios!C13,CargaDatosJug!AG:AG,"&gt;0")</f>
        <v>0</v>
      </c>
      <c r="E13" s="30" t="str">
        <f>IFERROR((SUMIFS(CargaDatosJug!J:J,CargaDatosJug!$H:$H,$C13)+SUMIFS(CargaDatosJug!K:K,CargaDatosJug!$H:$H,$C13)/60)/$D13,"")</f>
        <v/>
      </c>
      <c r="F13" s="33" t="str">
        <f>IFERROR(SUMIFS(CargaDatosJug!L:L,CargaDatosJug!$H:$H,Promedios!$C13)/$D13,"")</f>
        <v/>
      </c>
      <c r="G13" s="33" t="str">
        <f>IFERROR(SUMIFS(CargaDatosJug!M:M,CargaDatosJug!$H:$H,Promedios!$C13)/$D13,"")</f>
        <v/>
      </c>
      <c r="H13" s="33" t="str">
        <f>IFERROR(SUMIFS(CargaDatosJug!N:N,CargaDatosJug!$H:$H,Promedios!$C13)/$D13,"")</f>
        <v/>
      </c>
      <c r="I13" s="23" t="str">
        <f t="shared" si="0"/>
        <v/>
      </c>
      <c r="J13" s="33" t="str">
        <f>IFERROR(SUMIFS(CargaDatosJug!P:P,CargaDatosJug!$H:$H,Promedios!$C13)/$D13,"")</f>
        <v/>
      </c>
      <c r="K13" s="33" t="str">
        <f>IFERROR(SUMIFS(CargaDatosJug!Q:Q,CargaDatosJug!$H:$H,Promedios!$C13)/$D13,"")</f>
        <v/>
      </c>
      <c r="L13" s="23" t="str">
        <f t="shared" si="1"/>
        <v/>
      </c>
      <c r="M13" s="33" t="str">
        <f>IFERROR(SUMIFS(CargaDatosJug!S:S,CargaDatosJug!$H:$H,Promedios!$C13)/$D13,"")</f>
        <v/>
      </c>
      <c r="N13" s="33" t="str">
        <f>IFERROR(SUMIFS(CargaDatosJug!T:T,CargaDatosJug!$H:$H,Promedios!$C13)/$D13,"")</f>
        <v/>
      </c>
      <c r="O13" s="23" t="str">
        <f t="shared" si="2"/>
        <v/>
      </c>
      <c r="P13" s="33" t="str">
        <f>IFERROR(SUMIFS(CargaDatosJug!V:V,CargaDatosJug!$H:$H,Promedios!$C13)/$D13,"")</f>
        <v/>
      </c>
      <c r="Q13" s="33" t="str">
        <f>IFERROR(SUMIFS(CargaDatosJug!W:W,CargaDatosJug!$H:$H,Promedios!$C13)/$D13,"")</f>
        <v/>
      </c>
      <c r="R13" s="35" t="str">
        <f>IFERROR(SUMIFS(CargaDatosJug!X:X,CargaDatosJug!$H:$H,Promedios!$C13)/$D13,"")</f>
        <v/>
      </c>
      <c r="S13" s="33" t="str">
        <f>IFERROR(SUMIFS(CargaDatosJug!Y:Y,CargaDatosJug!$H:$H,Promedios!$C13)/$D13,"")</f>
        <v/>
      </c>
      <c r="T13" s="33" t="str">
        <f>IFERROR(SUMIFS(CargaDatosJug!Z:Z,CargaDatosJug!$H:$H,Promedios!$C13)/$D13,"")</f>
        <v/>
      </c>
      <c r="U13" s="33" t="str">
        <f>IFERROR(SUMIFS(CargaDatosJug!AA:AA,CargaDatosJug!$H:$H,Promedios!$C13)/$D13,"")</f>
        <v/>
      </c>
      <c r="V13" s="33" t="str">
        <f>IFERROR(SUMIFS(CargaDatosJug!AB:AB,CargaDatosJug!$H:$H,Promedios!$C13)/$D13,"")</f>
        <v/>
      </c>
      <c r="W13" s="33" t="str">
        <f>IFERROR(SUMIFS(CargaDatosJug!AC:AC,CargaDatosJug!$H:$H,Promedios!$C13)/$D13,"")</f>
        <v/>
      </c>
      <c r="X13" s="33" t="str">
        <f>IFERROR(SUMIFS(CargaDatosJug!AD:AD,CargaDatosJug!$H:$H,Promedios!$C13)/$D13,"")</f>
        <v/>
      </c>
      <c r="Y13" s="33" t="str">
        <f>IFERROR(SUMIFS(CargaDatosJug!AE:AE,CargaDatosJug!$H:$H,Promedios!$C13)/$D13,"")</f>
        <v/>
      </c>
      <c r="Z13" s="35" t="str">
        <f>IFERROR(SUMIFS(CargaDatosJug!AF:AF,CargaDatosJug!$H:$H,Promedios!$C13)/$D13,"")</f>
        <v/>
      </c>
    </row>
    <row r="14" spans="2:26" ht="25" customHeight="1" x14ac:dyDescent="0.2">
      <c r="B14" s="16">
        <f>Tablas!D18</f>
        <v>21</v>
      </c>
      <c r="C14" s="16" t="str">
        <f>Tablas!E18</f>
        <v>Federico</v>
      </c>
      <c r="D14" s="16">
        <f>COUNTIFS(CargaDatosJug!H:H,Promedios!C14,CargaDatosJug!AG:AG,"&gt;0")</f>
        <v>0</v>
      </c>
      <c r="E14" s="31" t="str">
        <f>IFERROR((SUMIFS(CargaDatosJug!J:J,CargaDatosJug!$H:$H,$C14)+SUMIFS(CargaDatosJug!K:K,CargaDatosJug!$H:$H,$C14)/60)/$D14,"")</f>
        <v/>
      </c>
      <c r="F14" s="32" t="str">
        <f>IFERROR(SUMIFS(CargaDatosJug!L:L,CargaDatosJug!$H:$H,Promedios!$C14)/$D14,"")</f>
        <v/>
      </c>
      <c r="G14" s="32" t="str">
        <f>IFERROR(SUMIFS(CargaDatosJug!M:M,CargaDatosJug!$H:$H,Promedios!$C14)/$D14,"")</f>
        <v/>
      </c>
      <c r="H14" s="32" t="str">
        <f>IFERROR(SUMIFS(CargaDatosJug!N:N,CargaDatosJug!$H:$H,Promedios!$C14)/$D14,"")</f>
        <v/>
      </c>
      <c r="I14" s="24" t="str">
        <f t="shared" si="0"/>
        <v/>
      </c>
      <c r="J14" s="32" t="str">
        <f>IFERROR(SUMIFS(CargaDatosJug!P:P,CargaDatosJug!$H:$H,Promedios!$C14)/$D14,"")</f>
        <v/>
      </c>
      <c r="K14" s="32" t="str">
        <f>IFERROR(SUMIFS(CargaDatosJug!Q:Q,CargaDatosJug!$H:$H,Promedios!$C14)/$D14,"")</f>
        <v/>
      </c>
      <c r="L14" s="24" t="str">
        <f t="shared" si="1"/>
        <v/>
      </c>
      <c r="M14" s="32" t="str">
        <f>IFERROR(SUMIFS(CargaDatosJug!S:S,CargaDatosJug!$H:$H,Promedios!$C14)/$D14,"")</f>
        <v/>
      </c>
      <c r="N14" s="32" t="str">
        <f>IFERROR(SUMIFS(CargaDatosJug!T:T,CargaDatosJug!$H:$H,Promedios!$C14)/$D14,"")</f>
        <v/>
      </c>
      <c r="O14" s="24" t="str">
        <f t="shared" si="2"/>
        <v/>
      </c>
      <c r="P14" s="32" t="str">
        <f>IFERROR(SUMIFS(CargaDatosJug!V:V,CargaDatosJug!$H:$H,Promedios!$C14)/$D14,"")</f>
        <v/>
      </c>
      <c r="Q14" s="32" t="str">
        <f>IFERROR(SUMIFS(CargaDatosJug!W:W,CargaDatosJug!$H:$H,Promedios!$C14)/$D14,"")</f>
        <v/>
      </c>
      <c r="R14" s="34" t="str">
        <f>IFERROR(SUMIFS(CargaDatosJug!X:X,CargaDatosJug!$H:$H,Promedios!$C14)/$D14,"")</f>
        <v/>
      </c>
      <c r="S14" s="32" t="str">
        <f>IFERROR(SUMIFS(CargaDatosJug!Y:Y,CargaDatosJug!$H:$H,Promedios!$C14)/$D14,"")</f>
        <v/>
      </c>
      <c r="T14" s="32" t="str">
        <f>IFERROR(SUMIFS(CargaDatosJug!Z:Z,CargaDatosJug!$H:$H,Promedios!$C14)/$D14,"")</f>
        <v/>
      </c>
      <c r="U14" s="32" t="str">
        <f>IFERROR(SUMIFS(CargaDatosJug!AA:AA,CargaDatosJug!$H:$H,Promedios!$C14)/$D14,"")</f>
        <v/>
      </c>
      <c r="V14" s="32" t="str">
        <f>IFERROR(SUMIFS(CargaDatosJug!AB:AB,CargaDatosJug!$H:$H,Promedios!$C14)/$D14,"")</f>
        <v/>
      </c>
      <c r="W14" s="32" t="str">
        <f>IFERROR(SUMIFS(CargaDatosJug!AC:AC,CargaDatosJug!$H:$H,Promedios!$C14)/$D14,"")</f>
        <v/>
      </c>
      <c r="X14" s="32" t="str">
        <f>IFERROR(SUMIFS(CargaDatosJug!AD:AD,CargaDatosJug!$H:$H,Promedios!$C14)/$D14,"")</f>
        <v/>
      </c>
      <c r="Y14" s="32" t="str">
        <f>IFERROR(SUMIFS(CargaDatosJug!AE:AE,CargaDatosJug!$H:$H,Promedios!$C14)/$D14,"")</f>
        <v/>
      </c>
      <c r="Z14" s="34" t="str">
        <f>IFERROR(SUMIFS(CargaDatosJug!AF:AF,CargaDatosJug!$H:$H,Promedios!$C14)/$D14,"")</f>
        <v/>
      </c>
    </row>
    <row r="15" spans="2:26" ht="25" customHeight="1" x14ac:dyDescent="0.2">
      <c r="B15" s="15">
        <f>Tablas!D19</f>
        <v>22</v>
      </c>
      <c r="C15" s="15" t="str">
        <f>Tablas!E19</f>
        <v>Matias</v>
      </c>
      <c r="D15" s="15">
        <f>COUNTIFS(CargaDatosJug!H:H,Promedios!C15,CargaDatosJug!AG:AG,"&gt;0")</f>
        <v>0</v>
      </c>
      <c r="E15" s="30" t="str">
        <f>IFERROR((SUMIFS(CargaDatosJug!J:J,CargaDatosJug!$H:$H,$C15)+SUMIFS(CargaDatosJug!K:K,CargaDatosJug!$H:$H,$C15)/60)/$D15,"")</f>
        <v/>
      </c>
      <c r="F15" s="33" t="str">
        <f>IFERROR(SUMIFS(CargaDatosJug!L:L,CargaDatosJug!$H:$H,Promedios!$C15)/$D15,"")</f>
        <v/>
      </c>
      <c r="G15" s="33" t="str">
        <f>IFERROR(SUMIFS(CargaDatosJug!M:M,CargaDatosJug!$H:$H,Promedios!$C15)/$D15,"")</f>
        <v/>
      </c>
      <c r="H15" s="33" t="str">
        <f>IFERROR(SUMIFS(CargaDatosJug!N:N,CargaDatosJug!$H:$H,Promedios!$C15)/$D15,"")</f>
        <v/>
      </c>
      <c r="I15" s="23" t="str">
        <f t="shared" si="0"/>
        <v/>
      </c>
      <c r="J15" s="33" t="str">
        <f>IFERROR(SUMIFS(CargaDatosJug!P:P,CargaDatosJug!$H:$H,Promedios!$C15)/$D15,"")</f>
        <v/>
      </c>
      <c r="K15" s="33" t="str">
        <f>IFERROR(SUMIFS(CargaDatosJug!Q:Q,CargaDatosJug!$H:$H,Promedios!$C15)/$D15,"")</f>
        <v/>
      </c>
      <c r="L15" s="23" t="str">
        <f t="shared" si="1"/>
        <v/>
      </c>
      <c r="M15" s="33" t="str">
        <f>IFERROR(SUMIFS(CargaDatosJug!S:S,CargaDatosJug!$H:$H,Promedios!$C15)/$D15,"")</f>
        <v/>
      </c>
      <c r="N15" s="33" t="str">
        <f>IFERROR(SUMIFS(CargaDatosJug!T:T,CargaDatosJug!$H:$H,Promedios!$C15)/$D15,"")</f>
        <v/>
      </c>
      <c r="O15" s="23" t="str">
        <f t="shared" si="2"/>
        <v/>
      </c>
      <c r="P15" s="33" t="str">
        <f>IFERROR(SUMIFS(CargaDatosJug!V:V,CargaDatosJug!$H:$H,Promedios!$C15)/$D15,"")</f>
        <v/>
      </c>
      <c r="Q15" s="33" t="str">
        <f>IFERROR(SUMIFS(CargaDatosJug!W:W,CargaDatosJug!$H:$H,Promedios!$C15)/$D15,"")</f>
        <v/>
      </c>
      <c r="R15" s="35" t="str">
        <f>IFERROR(SUMIFS(CargaDatosJug!X:X,CargaDatosJug!$H:$H,Promedios!$C15)/$D15,"")</f>
        <v/>
      </c>
      <c r="S15" s="33" t="str">
        <f>IFERROR(SUMIFS(CargaDatosJug!Y:Y,CargaDatosJug!$H:$H,Promedios!$C15)/$D15,"")</f>
        <v/>
      </c>
      <c r="T15" s="33" t="str">
        <f>IFERROR(SUMIFS(CargaDatosJug!Z:Z,CargaDatosJug!$H:$H,Promedios!$C15)/$D15,"")</f>
        <v/>
      </c>
      <c r="U15" s="33" t="str">
        <f>IFERROR(SUMIFS(CargaDatosJug!AA:AA,CargaDatosJug!$H:$H,Promedios!$C15)/$D15,"")</f>
        <v/>
      </c>
      <c r="V15" s="33" t="str">
        <f>IFERROR(SUMIFS(CargaDatosJug!AB:AB,CargaDatosJug!$H:$H,Promedios!$C15)/$D15,"")</f>
        <v/>
      </c>
      <c r="W15" s="33" t="str">
        <f>IFERROR(SUMIFS(CargaDatosJug!AC:AC,CargaDatosJug!$H:$H,Promedios!$C15)/$D15,"")</f>
        <v/>
      </c>
      <c r="X15" s="33" t="str">
        <f>IFERROR(SUMIFS(CargaDatosJug!AD:AD,CargaDatosJug!$H:$H,Promedios!$C15)/$D15,"")</f>
        <v/>
      </c>
      <c r="Y15" s="33" t="str">
        <f>IFERROR(SUMIFS(CargaDatosJug!AE:AE,CargaDatosJug!$H:$H,Promedios!$C15)/$D15,"")</f>
        <v/>
      </c>
      <c r="Z15" s="35" t="str">
        <f>IFERROR(SUMIFS(CargaDatosJug!AF:AF,CargaDatosJug!$H:$H,Promedios!$C15)/$D15,"")</f>
        <v/>
      </c>
    </row>
    <row r="16" spans="2:26" ht="25" customHeight="1" x14ac:dyDescent="0.2">
      <c r="B16" s="16">
        <f>Tablas!D20</f>
        <v>33</v>
      </c>
      <c r="C16" s="16" t="str">
        <f>Tablas!E20</f>
        <v>Lautaro</v>
      </c>
      <c r="D16" s="16">
        <f>COUNTIFS(CargaDatosJug!H:H,Promedios!C16,CargaDatosJug!AG:AG,"&gt;0")</f>
        <v>0</v>
      </c>
      <c r="E16" s="31" t="str">
        <f>IFERROR((SUMIFS(CargaDatosJug!J:J,CargaDatosJug!$H:$H,$C16)+SUMIFS(CargaDatosJug!K:K,CargaDatosJug!$H:$H,$C16)/60)/$D16,"")</f>
        <v/>
      </c>
      <c r="F16" s="32" t="str">
        <f>IFERROR(SUMIFS(CargaDatosJug!L:L,CargaDatosJug!$H:$H,Promedios!$C16)/$D16,"")</f>
        <v/>
      </c>
      <c r="G16" s="32" t="str">
        <f>IFERROR(SUMIFS(CargaDatosJug!M:M,CargaDatosJug!$H:$H,Promedios!$C16)/$D16,"")</f>
        <v/>
      </c>
      <c r="H16" s="32" t="str">
        <f>IFERROR(SUMIFS(CargaDatosJug!N:N,CargaDatosJug!$H:$H,Promedios!$C16)/$D16,"")</f>
        <v/>
      </c>
      <c r="I16" s="24" t="str">
        <f t="shared" si="0"/>
        <v/>
      </c>
      <c r="J16" s="32" t="str">
        <f>IFERROR(SUMIFS(CargaDatosJug!P:P,CargaDatosJug!$H:$H,Promedios!$C16)/$D16,"")</f>
        <v/>
      </c>
      <c r="K16" s="32" t="str">
        <f>IFERROR(SUMIFS(CargaDatosJug!Q:Q,CargaDatosJug!$H:$H,Promedios!$C16)/$D16,"")</f>
        <v/>
      </c>
      <c r="L16" s="24" t="str">
        <f t="shared" si="1"/>
        <v/>
      </c>
      <c r="M16" s="32" t="str">
        <f>IFERROR(SUMIFS(CargaDatosJug!S:S,CargaDatosJug!$H:$H,Promedios!$C16)/$D16,"")</f>
        <v/>
      </c>
      <c r="N16" s="32" t="str">
        <f>IFERROR(SUMIFS(CargaDatosJug!T:T,CargaDatosJug!$H:$H,Promedios!$C16)/$D16,"")</f>
        <v/>
      </c>
      <c r="O16" s="24" t="str">
        <f t="shared" si="2"/>
        <v/>
      </c>
      <c r="P16" s="32" t="str">
        <f>IFERROR(SUMIFS(CargaDatosJug!V:V,CargaDatosJug!$H:$H,Promedios!$C16)/$D16,"")</f>
        <v/>
      </c>
      <c r="Q16" s="32" t="str">
        <f>IFERROR(SUMIFS(CargaDatosJug!W:W,CargaDatosJug!$H:$H,Promedios!$C16)/$D16,"")</f>
        <v/>
      </c>
      <c r="R16" s="34" t="str">
        <f>IFERROR(SUMIFS(CargaDatosJug!X:X,CargaDatosJug!$H:$H,Promedios!$C16)/$D16,"")</f>
        <v/>
      </c>
      <c r="S16" s="32" t="str">
        <f>IFERROR(SUMIFS(CargaDatosJug!Y:Y,CargaDatosJug!$H:$H,Promedios!$C16)/$D16,"")</f>
        <v/>
      </c>
      <c r="T16" s="32" t="str">
        <f>IFERROR(SUMIFS(CargaDatosJug!Z:Z,CargaDatosJug!$H:$H,Promedios!$C16)/$D16,"")</f>
        <v/>
      </c>
      <c r="U16" s="32" t="str">
        <f>IFERROR(SUMIFS(CargaDatosJug!AA:AA,CargaDatosJug!$H:$H,Promedios!$C16)/$D16,"")</f>
        <v/>
      </c>
      <c r="V16" s="32" t="str">
        <f>IFERROR(SUMIFS(CargaDatosJug!AB:AB,CargaDatosJug!$H:$H,Promedios!$C16)/$D16,"")</f>
        <v/>
      </c>
      <c r="W16" s="32" t="str">
        <f>IFERROR(SUMIFS(CargaDatosJug!AC:AC,CargaDatosJug!$H:$H,Promedios!$C16)/$D16,"")</f>
        <v/>
      </c>
      <c r="X16" s="32" t="str">
        <f>IFERROR(SUMIFS(CargaDatosJug!AD:AD,CargaDatosJug!$H:$H,Promedios!$C16)/$D16,"")</f>
        <v/>
      </c>
      <c r="Y16" s="32" t="str">
        <f>IFERROR(SUMIFS(CargaDatosJug!AE:AE,CargaDatosJug!$H:$H,Promedios!$C16)/$D16,"")</f>
        <v/>
      </c>
      <c r="Z16" s="34" t="str">
        <f>IFERROR(SUMIFS(CargaDatosJug!AF:AF,CargaDatosJug!$H:$H,Promedios!$C16)/$D16,"")</f>
        <v/>
      </c>
    </row>
    <row r="17" spans="2:26" ht="25" customHeight="1" x14ac:dyDescent="0.2">
      <c r="B17" s="15">
        <f>Tablas!D21</f>
        <v>44</v>
      </c>
      <c r="C17" s="15" t="str">
        <f>Tablas!E21</f>
        <v>Nahuel</v>
      </c>
      <c r="D17" s="15">
        <f>COUNTIFS(CargaDatosJug!H:H,Promedios!C17,CargaDatosJug!AG:AG,"&gt;0")</f>
        <v>0</v>
      </c>
      <c r="E17" s="30" t="str">
        <f>IFERROR((SUMIFS(CargaDatosJug!J:J,CargaDatosJug!$H:$H,$C17)+SUMIFS(CargaDatosJug!K:K,CargaDatosJug!$H:$H,$C17)/60)/$D17,"")</f>
        <v/>
      </c>
      <c r="F17" s="33" t="str">
        <f>IFERROR(SUMIFS(CargaDatosJug!L:L,CargaDatosJug!$H:$H,Promedios!$C17)/$D17,"")</f>
        <v/>
      </c>
      <c r="G17" s="33" t="str">
        <f>IFERROR(SUMIFS(CargaDatosJug!M:M,CargaDatosJug!$H:$H,Promedios!$C17)/$D17,"")</f>
        <v/>
      </c>
      <c r="H17" s="33" t="str">
        <f>IFERROR(SUMIFS(CargaDatosJug!N:N,CargaDatosJug!$H:$H,Promedios!$C17)/$D17,"")</f>
        <v/>
      </c>
      <c r="I17" s="23" t="str">
        <f t="shared" si="0"/>
        <v/>
      </c>
      <c r="J17" s="33" t="str">
        <f>IFERROR(SUMIFS(CargaDatosJug!P:P,CargaDatosJug!$H:$H,Promedios!$C17)/$D17,"")</f>
        <v/>
      </c>
      <c r="K17" s="33" t="str">
        <f>IFERROR(SUMIFS(CargaDatosJug!Q:Q,CargaDatosJug!$H:$H,Promedios!$C17)/$D17,"")</f>
        <v/>
      </c>
      <c r="L17" s="23" t="str">
        <f t="shared" si="1"/>
        <v/>
      </c>
      <c r="M17" s="33" t="str">
        <f>IFERROR(SUMIFS(CargaDatosJug!S:S,CargaDatosJug!$H:$H,Promedios!$C17)/$D17,"")</f>
        <v/>
      </c>
      <c r="N17" s="33" t="str">
        <f>IFERROR(SUMIFS(CargaDatosJug!T:T,CargaDatosJug!$H:$H,Promedios!$C17)/$D17,"")</f>
        <v/>
      </c>
      <c r="O17" s="23" t="str">
        <f t="shared" si="2"/>
        <v/>
      </c>
      <c r="P17" s="33" t="str">
        <f>IFERROR(SUMIFS(CargaDatosJug!V:V,CargaDatosJug!$H:$H,Promedios!$C17)/$D17,"")</f>
        <v/>
      </c>
      <c r="Q17" s="33" t="str">
        <f>IFERROR(SUMIFS(CargaDatosJug!W:W,CargaDatosJug!$H:$H,Promedios!$C17)/$D17,"")</f>
        <v/>
      </c>
      <c r="R17" s="35" t="str">
        <f>IFERROR(SUMIFS(CargaDatosJug!X:X,CargaDatosJug!$H:$H,Promedios!$C17)/$D17,"")</f>
        <v/>
      </c>
      <c r="S17" s="33" t="str">
        <f>IFERROR(SUMIFS(CargaDatosJug!Y:Y,CargaDatosJug!$H:$H,Promedios!$C17)/$D17,"")</f>
        <v/>
      </c>
      <c r="T17" s="33" t="str">
        <f>IFERROR(SUMIFS(CargaDatosJug!Z:Z,CargaDatosJug!$H:$H,Promedios!$C17)/$D17,"")</f>
        <v/>
      </c>
      <c r="U17" s="33" t="str">
        <f>IFERROR(SUMIFS(CargaDatosJug!AA:AA,CargaDatosJug!$H:$H,Promedios!$C17)/$D17,"")</f>
        <v/>
      </c>
      <c r="V17" s="33" t="str">
        <f>IFERROR(SUMIFS(CargaDatosJug!AB:AB,CargaDatosJug!$H:$H,Promedios!$C17)/$D17,"")</f>
        <v/>
      </c>
      <c r="W17" s="33" t="str">
        <f>IFERROR(SUMIFS(CargaDatosJug!AC:AC,CargaDatosJug!$H:$H,Promedios!$C17)/$D17,"")</f>
        <v/>
      </c>
      <c r="X17" s="33" t="str">
        <f>IFERROR(SUMIFS(CargaDatosJug!AD:AD,CargaDatosJug!$H:$H,Promedios!$C17)/$D17,"")</f>
        <v/>
      </c>
      <c r="Y17" s="33" t="str">
        <f>IFERROR(SUMIFS(CargaDatosJug!AE:AE,CargaDatosJug!$H:$H,Promedios!$C17)/$D17,"")</f>
        <v/>
      </c>
      <c r="Z17" s="35" t="str">
        <f>IFERROR(SUMIFS(CargaDatosJug!AF:AF,CargaDatosJug!$H:$H,Promedios!$C17)/$D17,"")</f>
        <v/>
      </c>
    </row>
    <row r="18" spans="2:26" ht="25" customHeight="1" x14ac:dyDescent="0.2">
      <c r="B18" s="16">
        <f>Tablas!D22</f>
        <v>55</v>
      </c>
      <c r="C18" s="16" t="str">
        <f>Tablas!E22</f>
        <v>Lucas</v>
      </c>
      <c r="D18" s="16">
        <f>COUNTIFS(CargaDatosJug!H:H,Promedios!C18,CargaDatosJug!AG:AG,"&gt;0")</f>
        <v>0</v>
      </c>
      <c r="E18" s="31" t="str">
        <f>IFERROR((SUMIFS(CargaDatosJug!J:J,CargaDatosJug!$H:$H,$C18)+SUMIFS(CargaDatosJug!K:K,CargaDatosJug!$H:$H,$C18)/60)/$D18,"")</f>
        <v/>
      </c>
      <c r="F18" s="32" t="str">
        <f>IFERROR(SUMIFS(CargaDatosJug!L:L,CargaDatosJug!$H:$H,Promedios!$C18)/$D18,"")</f>
        <v/>
      </c>
      <c r="G18" s="32" t="str">
        <f>IFERROR(SUMIFS(CargaDatosJug!M:M,CargaDatosJug!$H:$H,Promedios!$C18)/$D18,"")</f>
        <v/>
      </c>
      <c r="H18" s="32" t="str">
        <f>IFERROR(SUMIFS(CargaDatosJug!N:N,CargaDatosJug!$H:$H,Promedios!$C18)/$D18,"")</f>
        <v/>
      </c>
      <c r="I18" s="24" t="str">
        <f t="shared" si="0"/>
        <v/>
      </c>
      <c r="J18" s="32" t="str">
        <f>IFERROR(SUMIFS(CargaDatosJug!P:P,CargaDatosJug!$H:$H,Promedios!$C18)/$D18,"")</f>
        <v/>
      </c>
      <c r="K18" s="32" t="str">
        <f>IFERROR(SUMIFS(CargaDatosJug!Q:Q,CargaDatosJug!$H:$H,Promedios!$C18)/$D18,"")</f>
        <v/>
      </c>
      <c r="L18" s="24" t="str">
        <f t="shared" si="1"/>
        <v/>
      </c>
      <c r="M18" s="32" t="str">
        <f>IFERROR(SUMIFS(CargaDatosJug!S:S,CargaDatosJug!$H:$H,Promedios!$C18)/$D18,"")</f>
        <v/>
      </c>
      <c r="N18" s="32" t="str">
        <f>IFERROR(SUMIFS(CargaDatosJug!T:T,CargaDatosJug!$H:$H,Promedios!$C18)/$D18,"")</f>
        <v/>
      </c>
      <c r="O18" s="24" t="str">
        <f t="shared" si="2"/>
        <v/>
      </c>
      <c r="P18" s="32" t="str">
        <f>IFERROR(SUMIFS(CargaDatosJug!V:V,CargaDatosJug!$H:$H,Promedios!$C18)/$D18,"")</f>
        <v/>
      </c>
      <c r="Q18" s="32" t="str">
        <f>IFERROR(SUMIFS(CargaDatosJug!W:W,CargaDatosJug!$H:$H,Promedios!$C18)/$D18,"")</f>
        <v/>
      </c>
      <c r="R18" s="34" t="str">
        <f>IFERROR(SUMIFS(CargaDatosJug!X:X,CargaDatosJug!$H:$H,Promedios!$C18)/$D18,"")</f>
        <v/>
      </c>
      <c r="S18" s="32" t="str">
        <f>IFERROR(SUMIFS(CargaDatosJug!Y:Y,CargaDatosJug!$H:$H,Promedios!$C18)/$D18,"")</f>
        <v/>
      </c>
      <c r="T18" s="32" t="str">
        <f>IFERROR(SUMIFS(CargaDatosJug!Z:Z,CargaDatosJug!$H:$H,Promedios!$C18)/$D18,"")</f>
        <v/>
      </c>
      <c r="U18" s="32" t="str">
        <f>IFERROR(SUMIFS(CargaDatosJug!AA:AA,CargaDatosJug!$H:$H,Promedios!$C18)/$D18,"")</f>
        <v/>
      </c>
      <c r="V18" s="32" t="str">
        <f>IFERROR(SUMIFS(CargaDatosJug!AB:AB,CargaDatosJug!$H:$H,Promedios!$C18)/$D18,"")</f>
        <v/>
      </c>
      <c r="W18" s="32" t="str">
        <f>IFERROR(SUMIFS(CargaDatosJug!AC:AC,CargaDatosJug!$H:$H,Promedios!$C18)/$D18,"")</f>
        <v/>
      </c>
      <c r="X18" s="32" t="str">
        <f>IFERROR(SUMIFS(CargaDatosJug!AD:AD,CargaDatosJug!$H:$H,Promedios!$C18)/$D18,"")</f>
        <v/>
      </c>
      <c r="Y18" s="32" t="str">
        <f>IFERROR(SUMIFS(CargaDatosJug!AE:AE,CargaDatosJug!$H:$H,Promedios!$C18)/$D18,"")</f>
        <v/>
      </c>
      <c r="Z18" s="34" t="str">
        <f>IFERROR(SUMIFS(CargaDatosJug!AF:AF,CargaDatosJug!$H:$H,Promedios!$C18)/$D18,"")</f>
        <v/>
      </c>
    </row>
    <row r="19" spans="2:26" ht="25" customHeight="1" x14ac:dyDescent="0.2">
      <c r="B19" s="15">
        <f>Tablas!D23</f>
        <v>66</v>
      </c>
      <c r="C19" s="15" t="str">
        <f>Tablas!E23</f>
        <v>Fernando</v>
      </c>
      <c r="D19" s="15">
        <f>COUNTIFS(CargaDatosJug!H:H,Promedios!C19,CargaDatosJug!AG:AG,"&gt;0")</f>
        <v>0</v>
      </c>
      <c r="E19" s="30" t="str">
        <f>IFERROR((SUMIFS(CargaDatosJug!J:J,CargaDatosJug!$H:$H,$C19)+SUMIFS(CargaDatosJug!K:K,CargaDatosJug!$H:$H,$C19)/60)/$D19,"")</f>
        <v/>
      </c>
      <c r="F19" s="33" t="str">
        <f>IFERROR(SUMIFS(CargaDatosJug!L:L,CargaDatosJug!$H:$H,Promedios!$C19)/$D19,"")</f>
        <v/>
      </c>
      <c r="G19" s="33" t="str">
        <f>IFERROR(SUMIFS(CargaDatosJug!M:M,CargaDatosJug!$H:$H,Promedios!$C19)/$D19,"")</f>
        <v/>
      </c>
      <c r="H19" s="33" t="str">
        <f>IFERROR(SUMIFS(CargaDatosJug!N:N,CargaDatosJug!$H:$H,Promedios!$C19)/$D19,"")</f>
        <v/>
      </c>
      <c r="I19" s="23" t="str">
        <f t="shared" si="0"/>
        <v/>
      </c>
      <c r="J19" s="33" t="str">
        <f>IFERROR(SUMIFS(CargaDatosJug!P:P,CargaDatosJug!$H:$H,Promedios!$C19)/$D19,"")</f>
        <v/>
      </c>
      <c r="K19" s="33" t="str">
        <f>IFERROR(SUMIFS(CargaDatosJug!Q:Q,CargaDatosJug!$H:$H,Promedios!$C19)/$D19,"")</f>
        <v/>
      </c>
      <c r="L19" s="23" t="str">
        <f t="shared" si="1"/>
        <v/>
      </c>
      <c r="M19" s="33" t="str">
        <f>IFERROR(SUMIFS(CargaDatosJug!S:S,CargaDatosJug!$H:$H,Promedios!$C19)/$D19,"")</f>
        <v/>
      </c>
      <c r="N19" s="33" t="str">
        <f>IFERROR(SUMIFS(CargaDatosJug!T:T,CargaDatosJug!$H:$H,Promedios!$C19)/$D19,"")</f>
        <v/>
      </c>
      <c r="O19" s="23" t="str">
        <f t="shared" si="2"/>
        <v/>
      </c>
      <c r="P19" s="33" t="str">
        <f>IFERROR(SUMIFS(CargaDatosJug!V:V,CargaDatosJug!$H:$H,Promedios!$C19)/$D19,"")</f>
        <v/>
      </c>
      <c r="Q19" s="33" t="str">
        <f>IFERROR(SUMIFS(CargaDatosJug!W:W,CargaDatosJug!$H:$H,Promedios!$C19)/$D19,"")</f>
        <v/>
      </c>
      <c r="R19" s="35" t="str">
        <f>IFERROR(SUMIFS(CargaDatosJug!X:X,CargaDatosJug!$H:$H,Promedios!$C19)/$D19,"")</f>
        <v/>
      </c>
      <c r="S19" s="33" t="str">
        <f>IFERROR(SUMIFS(CargaDatosJug!Y:Y,CargaDatosJug!$H:$H,Promedios!$C19)/$D19,"")</f>
        <v/>
      </c>
      <c r="T19" s="33" t="str">
        <f>IFERROR(SUMIFS(CargaDatosJug!Z:Z,CargaDatosJug!$H:$H,Promedios!$C19)/$D19,"")</f>
        <v/>
      </c>
      <c r="U19" s="33" t="str">
        <f>IFERROR(SUMIFS(CargaDatosJug!AA:AA,CargaDatosJug!$H:$H,Promedios!$C19)/$D19,"")</f>
        <v/>
      </c>
      <c r="V19" s="33" t="str">
        <f>IFERROR(SUMIFS(CargaDatosJug!AB:AB,CargaDatosJug!$H:$H,Promedios!$C19)/$D19,"")</f>
        <v/>
      </c>
      <c r="W19" s="33" t="str">
        <f>IFERROR(SUMIFS(CargaDatosJug!AC:AC,CargaDatosJug!$H:$H,Promedios!$C19)/$D19,"")</f>
        <v/>
      </c>
      <c r="X19" s="33" t="str">
        <f>IFERROR(SUMIFS(CargaDatosJug!AD:AD,CargaDatosJug!$H:$H,Promedios!$C19)/$D19,"")</f>
        <v/>
      </c>
      <c r="Y19" s="33" t="str">
        <f>IFERROR(SUMIFS(CargaDatosJug!AE:AE,CargaDatosJug!$H:$H,Promedios!$C19)/$D19,"")</f>
        <v/>
      </c>
      <c r="Z19" s="35" t="str">
        <f>IFERROR(SUMIFS(CargaDatosJug!AF:AF,CargaDatosJug!$H:$H,Promedios!$C19)/$D19,"")</f>
        <v/>
      </c>
    </row>
    <row r="20" spans="2:26" ht="25" customHeight="1" x14ac:dyDescent="0.2">
      <c r="B20" s="27" t="s">
        <v>36</v>
      </c>
      <c r="C20" s="27" t="str">
        <f>PartidoUnico!J3</f>
        <v>Club Sportivo</v>
      </c>
      <c r="D20" s="27">
        <f>COUNTIFS(CargaDatosEq!F:F,Promedios!C20,CargaDatosEq!$E:$E,"&gt;0")</f>
        <v>0</v>
      </c>
      <c r="E20" s="6" t="s">
        <v>36</v>
      </c>
      <c r="F20" s="6" t="str">
        <f>IFERROR(SUMIFS(CargaDatosEq!I:I,CargaDatosEq!$F:$F,Promedios!$C20)/$D20,"")</f>
        <v/>
      </c>
      <c r="G20" s="6" t="str">
        <f>IFERROR(SUMIFS(CargaDatosEq!J:J,CargaDatosEq!$F:$F,Promedios!$C20)/$D20,"")</f>
        <v/>
      </c>
      <c r="H20" s="6" t="str">
        <f>IFERROR(SUMIFS(CargaDatosEq!K:K,CargaDatosEq!$F:$F,Promedios!$C20)/$D20,"")</f>
        <v/>
      </c>
      <c r="I20" s="28" t="str">
        <f t="shared" ref="I20:I21" si="3">IFERROR(G20/H20,"")</f>
        <v/>
      </c>
      <c r="J20" s="6" t="str">
        <f>IFERROR(SUMIFS(CargaDatosEq!M:M,CargaDatosEq!$F:$F,Promedios!$C20)/$D20,"")</f>
        <v/>
      </c>
      <c r="K20" s="6" t="str">
        <f>IFERROR(SUMIFS(CargaDatosEq!N:N,CargaDatosEq!$F:$F,Promedios!$C20)/$D20,"")</f>
        <v/>
      </c>
      <c r="L20" s="28" t="str">
        <f t="shared" ref="L20:L21" si="4">IFERROR(J20/K20,"")</f>
        <v/>
      </c>
      <c r="M20" s="6" t="str">
        <f>IFERROR(SUMIFS(CargaDatosEq!P:P,CargaDatosEq!$F:$F,Promedios!$C20)/$D20,"")</f>
        <v/>
      </c>
      <c r="N20" s="6" t="str">
        <f>IFERROR(SUMIFS(CargaDatosEq!Q:Q,CargaDatosEq!$F:$F,Promedios!$C20)/$D20,"")</f>
        <v/>
      </c>
      <c r="O20" s="28" t="str">
        <f t="shared" ref="O20:O21" si="5">IFERROR(M20/N20,"")</f>
        <v/>
      </c>
      <c r="P20" s="6" t="str">
        <f>IFERROR(SUMIFS(CargaDatosEq!S:S,CargaDatosEq!$F:$F,Promedios!$C20)/$D20,"")</f>
        <v/>
      </c>
      <c r="Q20" s="6" t="str">
        <f>IFERROR(SUMIFS(CargaDatosEq!T:T,CargaDatosEq!$F:$F,Promedios!$C20)/$D20,"")</f>
        <v/>
      </c>
      <c r="R20" s="6" t="str">
        <f>IFERROR(SUMIFS(CargaDatosEq!U:U,CargaDatosEq!$F:$F,Promedios!$C20)/$D20,"")</f>
        <v/>
      </c>
      <c r="S20" s="6" t="str">
        <f>IFERROR(SUMIFS(CargaDatosEq!V:V,CargaDatosEq!$F:$F,Promedios!$C20)/$D20,"")</f>
        <v/>
      </c>
      <c r="T20" s="6" t="str">
        <f>IFERROR(SUMIFS(CargaDatosEq!W:W,CargaDatosEq!$F:$F,Promedios!$C20)/$D20,"")</f>
        <v/>
      </c>
      <c r="U20" s="6" t="str">
        <f>IFERROR(SUMIFS(CargaDatosEq!X:X,CargaDatosEq!$F:$F,Promedios!$C20)/$D20,"")</f>
        <v/>
      </c>
      <c r="V20" s="6" t="str">
        <f>IFERROR(SUMIFS(CargaDatosEq!Y:Y,CargaDatosEq!$F:$F,Promedios!$C20)/$D20,"")</f>
        <v/>
      </c>
      <c r="W20" s="6" t="str">
        <f>IFERROR(SUMIFS(CargaDatosEq!Z:Z,CargaDatosEq!$F:$F,Promedios!$C20)/$D20,"")</f>
        <v/>
      </c>
      <c r="X20" s="6" t="str">
        <f>IFERROR(SUMIFS(CargaDatosEq!AA:AA,CargaDatosEq!$F:$F,Promedios!$C20)/$D20,"")</f>
        <v/>
      </c>
      <c r="Y20" s="6" t="str">
        <f>IFERROR(SUMIFS(CargaDatosEq!AB:AB,CargaDatosEq!$F:$F,Promedios!$C20)/$D20,"")</f>
        <v/>
      </c>
      <c r="Z20" s="29" t="str">
        <f>IFERROR(SUMIFS(CargaDatosEq!AC:AC,CargaDatosEq!$F:$F,Promedios!$C20)/$D20,"")</f>
        <v/>
      </c>
    </row>
    <row r="21" spans="2:26" ht="25" customHeight="1" x14ac:dyDescent="0.2">
      <c r="B21" s="16" t="s">
        <v>36</v>
      </c>
      <c r="C21" s="16" t="s">
        <v>39</v>
      </c>
      <c r="D21" s="16">
        <f>D20</f>
        <v>0</v>
      </c>
      <c r="E21" s="4" t="s">
        <v>36</v>
      </c>
      <c r="F21" s="4" t="str">
        <f>IFERROR(SUMIFS(CargaDatosEq!I:I,CargaDatosEq!$G:$G,Promedios!$C20)/$D21,"")</f>
        <v/>
      </c>
      <c r="G21" s="4" t="str">
        <f>IFERROR(SUMIFS(CargaDatosEq!J:J,CargaDatosEq!$G:$G,Promedios!$C20)/$D21,"")</f>
        <v/>
      </c>
      <c r="H21" s="4" t="str">
        <f>IFERROR(SUMIFS(CargaDatosEq!K:K,CargaDatosEq!$G:$G,Promedios!$C20)/$D21,"")</f>
        <v/>
      </c>
      <c r="I21" s="24" t="str">
        <f t="shared" si="3"/>
        <v/>
      </c>
      <c r="J21" s="4" t="str">
        <f>IFERROR(SUMIFS(CargaDatosEq!M:M,CargaDatosEq!$G:$G,Promedios!$C20)/$D21,"")</f>
        <v/>
      </c>
      <c r="K21" s="4" t="str">
        <f>IFERROR(SUMIFS(CargaDatosEq!N:N,CargaDatosEq!$G:$G,Promedios!$C20)/$D21,"")</f>
        <v/>
      </c>
      <c r="L21" s="24" t="str">
        <f t="shared" si="4"/>
        <v/>
      </c>
      <c r="M21" s="4" t="str">
        <f>IFERROR(SUMIFS(CargaDatosEq!P:P,CargaDatosEq!$G:$G,Promedios!$C20)/$D21,"")</f>
        <v/>
      </c>
      <c r="N21" s="4" t="str">
        <f>IFERROR(SUMIFS(CargaDatosEq!Q:Q,CargaDatosEq!$G:$G,Promedios!$C20)/$D21,"")</f>
        <v/>
      </c>
      <c r="O21" s="24" t="str">
        <f t="shared" si="5"/>
        <v/>
      </c>
      <c r="P21" s="4" t="str">
        <f>IFERROR(SUMIFS(CargaDatosEq!S:S,CargaDatosEq!$G:$G,Promedios!$C20)/$D21,"")</f>
        <v/>
      </c>
      <c r="Q21" s="4" t="str">
        <f>IFERROR(SUMIFS(CargaDatosEq!T:T,CargaDatosEq!$G:$G,Promedios!$C20)/$D21,"")</f>
        <v/>
      </c>
      <c r="R21" s="4" t="str">
        <f>IFERROR(SUMIFS(CargaDatosEq!U:U,CargaDatosEq!$G:$G,Promedios!$C20)/$D21,"")</f>
        <v/>
      </c>
      <c r="S21" s="4" t="str">
        <f>IFERROR(SUMIFS(CargaDatosEq!V:V,CargaDatosEq!$G:$G,Promedios!$C20)/$D21,"")</f>
        <v/>
      </c>
      <c r="T21" s="4" t="str">
        <f>IFERROR(SUMIFS(CargaDatosEq!W:W,CargaDatosEq!$G:$G,Promedios!$C20)/$D21,"")</f>
        <v/>
      </c>
      <c r="U21" s="4" t="str">
        <f>IFERROR(SUMIFS(CargaDatosEq!X:X,CargaDatosEq!$G:$G,Promedios!$C20)/$D21,"")</f>
        <v/>
      </c>
      <c r="V21" s="4" t="str">
        <f>IFERROR(SUMIFS(CargaDatosEq!Y:Y,CargaDatosEq!$G:$G,Promedios!$C20)/$D21,"")</f>
        <v/>
      </c>
      <c r="W21" s="4" t="str">
        <f>IFERROR(SUMIFS(CargaDatosEq!Z:Z,CargaDatosEq!$G:$G,Promedios!$C20)/$D21,"")</f>
        <v/>
      </c>
      <c r="X21" s="4" t="str">
        <f>IFERROR(SUMIFS(CargaDatosEq!AA:AA,CargaDatosEq!$G:$G,Promedios!$C20)/$D21,"")</f>
        <v/>
      </c>
      <c r="Y21" s="4" t="str">
        <f>IFERROR(SUMIFS(CargaDatosEq!AB:AB,CargaDatosEq!$G:$G,Promedios!$C20)/$D21,"")</f>
        <v/>
      </c>
      <c r="Z21" s="16" t="str">
        <f>IFERROR(SUMIFS(CargaDatosEq!AC:AC,CargaDatosEq!$G:$G,Promedios!$C20)/$D21,"")</f>
        <v/>
      </c>
    </row>
  </sheetData>
  <printOptions horizontalCentered="1" verticalCentered="1"/>
  <pageMargins left="0.19685039370078741" right="0.19685039370078741" top="0.19685039370078741" bottom="0.19685039370078741" header="0" footer="0"/>
  <pageSetup paperSize="9" scale="98"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1FEAB-6D56-40BF-9E4C-2782B0D17940}">
  <sheetPr>
    <pageSetUpPr fitToPage="1"/>
  </sheetPr>
  <dimension ref="B1:P21"/>
  <sheetViews>
    <sheetView showGridLines="0" workbookViewId="0">
      <selection activeCell="C15" sqref="C15"/>
    </sheetView>
  </sheetViews>
  <sheetFormatPr baseColWidth="10" defaultColWidth="11.5" defaultRowHeight="15" x14ac:dyDescent="0.2"/>
  <cols>
    <col min="1" max="1" width="1.6640625" style="1" customWidth="1"/>
    <col min="2" max="2" width="3" style="1" bestFit="1" customWidth="1"/>
    <col min="3" max="3" width="26.83203125" style="1" bestFit="1" customWidth="1"/>
    <col min="4" max="7" width="8.83203125" style="1" customWidth="1"/>
    <col min="8" max="8" width="4.6640625" style="1" customWidth="1"/>
    <col min="9" max="9" width="5.83203125" style="1" customWidth="1"/>
    <col min="10" max="10" width="16.83203125" style="1" customWidth="1"/>
    <col min="11" max="13" width="6.83203125" style="1" customWidth="1"/>
    <col min="14" max="14" width="16.83203125" style="1" customWidth="1"/>
    <col min="15" max="15" width="4.6640625" style="1" customWidth="1"/>
    <col min="16" max="16384" width="11.5" style="1"/>
  </cols>
  <sheetData>
    <row r="1" spans="2:16" ht="24" x14ac:dyDescent="0.2">
      <c r="B1" s="26" t="str">
        <f>"Estadísticas Avanzadas Totales "&amp;Tablas!E4&amp;" "&amp;Tablas!E2&amp;" "&amp;Tablas!E3</f>
        <v>Estadísticas Avanzadas Totales Club Sportivo Torneo 2023</v>
      </c>
      <c r="C1" s="26"/>
      <c r="D1" s="26"/>
      <c r="E1" s="26"/>
      <c r="F1" s="26"/>
      <c r="G1" s="26"/>
      <c r="H1" s="26"/>
      <c r="I1" s="26"/>
      <c r="J1" s="26"/>
      <c r="K1" s="26"/>
      <c r="L1" s="26"/>
      <c r="M1" s="26"/>
      <c r="N1" s="26"/>
      <c r="O1" s="26"/>
    </row>
    <row r="4" spans="2:16" ht="25" customHeight="1" x14ac:dyDescent="0.2">
      <c r="B4" s="5" t="s">
        <v>1</v>
      </c>
      <c r="C4" s="5" t="s">
        <v>31</v>
      </c>
      <c r="D4" s="5" t="s">
        <v>44</v>
      </c>
      <c r="E4" s="5" t="s">
        <v>45</v>
      </c>
      <c r="F4" s="5" t="s">
        <v>46</v>
      </c>
      <c r="G4" s="5" t="s">
        <v>47</v>
      </c>
      <c r="J4" s="66" t="str">
        <f>Tablas!E4</f>
        <v>Club Sportivo</v>
      </c>
      <c r="K4" s="73" t="s">
        <v>37</v>
      </c>
      <c r="L4" s="74">
        <f>Promedios!D20</f>
        <v>0</v>
      </c>
      <c r="N4" s="66" t="s">
        <v>39</v>
      </c>
    </row>
    <row r="5" spans="2:16" ht="25" customHeight="1" x14ac:dyDescent="0.2">
      <c r="B5" s="16">
        <f>Tablas!D8</f>
        <v>1</v>
      </c>
      <c r="C5" s="16" t="str">
        <f>Tablas!E8</f>
        <v>Pedro</v>
      </c>
      <c r="D5" s="64" t="str">
        <f>IFERROR(SUMIFS(CargaDatos[3P I],CargaDatos[Jugador],$C5)/(SUMIFS(CargaDatos[2P I],CargaDatos[Jugador],$C5)+SUMIFS(CargaDatos[3P I],CargaDatos[Jugador],$C5)),"")</f>
        <v/>
      </c>
      <c r="E5" s="64" t="str">
        <f>IFERROR((SUMIFS(CargaDatos[2P A],CargaDatos[Jugador],$C5)+1.5*SUMIFS(CargaDatos[3P A],CargaDatos[Jugador],$C5))/(SUMIFS(CargaDatos[2P I],CargaDatos[Jugador],$C5)+SUMIFS(CargaDatos[3P I],CargaDatos[Jugador],$C5)),"")</f>
        <v/>
      </c>
      <c r="F5" s="64" t="str">
        <f>IFERROR(SUMIFS(CargaDatos[Puntos],CargaDatos[Jugador],$C5)/(2*(SUMIFS(CargaDatos[2P I],CargaDatos[Jugador],$C5)+SUMIFS(CargaDatos[3P I],CargaDatos[Jugador],$C5))+0.44*SUMIFS(CargaDatos[TL A],CargaDatos[Jugador],$C5)),"")</f>
        <v/>
      </c>
      <c r="G5" s="64" t="str">
        <f>IFERROR(SUMIFS(CargaDatos[TL A],CargaDatos[Jugador],$C5)/(SUMIFS(CargaDatos[2P I],CargaDatos[Jugador],$C5)+SUMIFS(CargaDatos[3P I],CargaDatos[Jugador],$C5)),"")</f>
        <v/>
      </c>
      <c r="J5" s="32" t="str">
        <f>IFERROR((SUMIFS(CargaDatosEq!$K$4:$K$103,CargaDatosEq!$F$4:$F$103,TotAvanzadas!$J$4)+SUMIFS(CargaDatosEq!$N$4:$N$103,CargaDatosEq!$F$4:$F$103,TotAvanzadas!$J$4)+0.44*SUMIFS(CargaDatosEq!$Q$4:$Q$103,CargaDatosEq!$F$4:$F$103,TotAvanzadas!$J$4)-SUMIFS(CargaDatosEq!$T$4:$T$103,CargaDatosEq!$F$4:$F$103,TotAvanzadas!$J$4)+SUMIFS(CargaDatosEq!$X$4:$X$103,CargaDatosEq!$F$4:$F$103,TotAvanzadas!$J$4))/$L$4,"")</f>
        <v/>
      </c>
      <c r="K5" s="67" t="s">
        <v>48</v>
      </c>
      <c r="L5" s="67"/>
      <c r="M5" s="67"/>
      <c r="N5" s="32" t="str">
        <f>IFERROR((SUMIFS(CargaDatosEq!$K$4:$K$103,CargaDatosEq!$G$4:$G$103,TotAvanzadas!$J$4)+SUMIFS(CargaDatosEq!$N$4:$N$103,CargaDatosEq!$G$4:$G$103,TotAvanzadas!$J$4)+0.44*SUMIFS(CargaDatosEq!$Q$4:$Q$103,CargaDatosEq!$G$4:$G$103,TotAvanzadas!$J$4)-SUMIFS(CargaDatosEq!$T$4:$T$103,CargaDatosEq!$G$4:$G$103,TotAvanzadas!$J$4)+SUMIFS(CargaDatosEq!$X$4:$X$103,CargaDatosEq!$G$4:$G$103,TotAvanzadas!$J$4))/$L$4,"")</f>
        <v/>
      </c>
    </row>
    <row r="6" spans="2:16" ht="25" customHeight="1" x14ac:dyDescent="0.2">
      <c r="B6" s="15">
        <f>Tablas!D9</f>
        <v>3</v>
      </c>
      <c r="C6" s="15" t="str">
        <f>Tablas!E9</f>
        <v>Leonardo</v>
      </c>
      <c r="D6" s="65" t="str">
        <f>IFERROR(SUMIFS(CargaDatos[3P I],CargaDatos[Jugador],$C6)/(SUMIFS(CargaDatos[2P I],CargaDatos[Jugador],$C6)+SUMIFS(CargaDatos[3P I],CargaDatos[Jugador],$C6)),"")</f>
        <v/>
      </c>
      <c r="E6" s="65" t="str">
        <f>IFERROR((SUMIFS(CargaDatos[2P A],CargaDatos[Jugador],$C6)+1.5*SUMIFS(CargaDatos[3P A],CargaDatos[Jugador],$C6))/(SUMIFS(CargaDatos[2P I],CargaDatos[Jugador],$C6)+SUMIFS(CargaDatos[3P I],CargaDatos[Jugador],$C6)),"")</f>
        <v/>
      </c>
      <c r="F6" s="65" t="str">
        <f>IFERROR(SUMIFS(CargaDatos[Puntos],CargaDatos[Jugador],$C6)/(2*(SUMIFS(CargaDatos[2P I],CargaDatos[Jugador],$C6)+SUMIFS(CargaDatos[3P I],CargaDatos[Jugador],$C6))+0.44*SUMIFS(CargaDatos[TL A],CargaDatos[Jugador],$C6)),"")</f>
        <v/>
      </c>
      <c r="G6" s="65" t="str">
        <f>IFERROR(SUMIFS(CargaDatos[TL A],CargaDatos[Jugador],$C6)/(SUMIFS(CargaDatos[2P I],CargaDatos[Jugador],$C6)+SUMIFS(CargaDatos[3P I],CargaDatos[Jugador],$C6)),"")</f>
        <v/>
      </c>
      <c r="J6" s="69" t="str">
        <f>IFERROR(SUMIFS(CargaDatosEq!$I$4:$I$103,CargaDatosEq!$F$4:$F$103,TotAvanzadas!$J$4)/SUMIFS(CargaDatosEq!$AD$4:$AD$103,CargaDatosEq!$F$4:$F$103,TotAvanzadas!$J$4),"")</f>
        <v/>
      </c>
      <c r="K6" s="70" t="s">
        <v>49</v>
      </c>
      <c r="L6" s="70"/>
      <c r="M6" s="70"/>
      <c r="N6" s="69" t="str">
        <f>IFERROR(SUMIFS(CargaDatosEq!$I$4:$I$103,CargaDatosEq!$G$4:$G$103,TotAvanzadas!$J$4)/SUMIFS(CargaDatosEq!$AD$4:$AD$103,CargaDatosEq!$F$4:$F$103,TotAvanzadas!$J$4),"")</f>
        <v/>
      </c>
    </row>
    <row r="7" spans="2:16" ht="25" customHeight="1" x14ac:dyDescent="0.2">
      <c r="B7" s="16">
        <f>Tablas!D10</f>
        <v>7</v>
      </c>
      <c r="C7" s="16" t="str">
        <f>Tablas!E10</f>
        <v>Fausto</v>
      </c>
      <c r="D7" s="64" t="str">
        <f>IFERROR(SUMIFS(CargaDatos[3P I],CargaDatos[Jugador],$C7)/(SUMIFS(CargaDatos[2P I],CargaDatos[Jugador],$C7)+SUMIFS(CargaDatos[3P I],CargaDatos[Jugador],$C7)),"")</f>
        <v/>
      </c>
      <c r="E7" s="64" t="str">
        <f>IFERROR((SUMIFS(CargaDatos[2P A],CargaDatos[Jugador],$C7)+1.5*SUMIFS(CargaDatos[3P A],CargaDatos[Jugador],$C7))/(SUMIFS(CargaDatos[2P I],CargaDatos[Jugador],$C7)+SUMIFS(CargaDatos[3P I],CargaDatos[Jugador],$C7)),"")</f>
        <v/>
      </c>
      <c r="F7" s="64" t="str">
        <f>IFERROR(SUMIFS(CargaDatos[Puntos],CargaDatos[Jugador],$C7)/(2*(SUMIFS(CargaDatos[2P I],CargaDatos[Jugador],$C7)+SUMIFS(CargaDatos[3P I],CargaDatos[Jugador],$C7))+0.44*SUMIFS(CargaDatos[TL A],CargaDatos[Jugador],$C7)),"")</f>
        <v/>
      </c>
      <c r="G7" s="64" t="str">
        <f>IFERROR(SUMIFS(CargaDatos[TL A],CargaDatos[Jugador],$C7)/(SUMIFS(CargaDatos[2P I],CargaDatos[Jugador],$C7)+SUMIFS(CargaDatos[3P I],CargaDatos[Jugador],$C7)),"")</f>
        <v/>
      </c>
      <c r="J7" s="68" t="str">
        <f>IFERROR(SUMIFS(CargaDatosEq!$I$4:$I$103,CargaDatosEq!$G$4:$G$103,TotAvanzadas!$J$4)/SUMIFS(CargaDatosEq!$AD$4:$AD$103,CargaDatosEq!$F$4:$F$103,TotAvanzadas!$J$4),"")</f>
        <v/>
      </c>
      <c r="K7" s="67" t="s">
        <v>50</v>
      </c>
      <c r="L7" s="67"/>
      <c r="M7" s="67"/>
      <c r="N7" s="68" t="str">
        <f>IFERROR(SUMIFS(CargaDatosEq!$I$4:$I$103,CargaDatosEq!$F$4:$F$103,TotAvanzadas!$J$4)/SUMIFS(CargaDatosEq!$AD$4:$AD$103,CargaDatosEq!$F$4:$F$103,TotAvanzadas!$J$4),"")</f>
        <v/>
      </c>
    </row>
    <row r="8" spans="2:16" ht="25" customHeight="1" x14ac:dyDescent="0.2">
      <c r="B8" s="15">
        <f>Tablas!D11</f>
        <v>8</v>
      </c>
      <c r="C8" s="15" t="str">
        <f>Tablas!E11</f>
        <v>Sebastian</v>
      </c>
      <c r="D8" s="65" t="str">
        <f>IFERROR(SUMIFS(CargaDatos[3P I],CargaDatos[Jugador],$C8)/(SUMIFS(CargaDatos[2P I],CargaDatos[Jugador],$C8)+SUMIFS(CargaDatos[3P I],CargaDatos[Jugador],$C8)),"")</f>
        <v/>
      </c>
      <c r="E8" s="65" t="str">
        <f>IFERROR((SUMIFS(CargaDatos[2P A],CargaDatos[Jugador],$C8)+1.5*SUMIFS(CargaDatos[3P A],CargaDatos[Jugador],$C8))/(SUMIFS(CargaDatos[2P I],CargaDatos[Jugador],$C8)+SUMIFS(CargaDatos[3P I],CargaDatos[Jugador],$C8)),"")</f>
        <v/>
      </c>
      <c r="F8" s="65" t="str">
        <f>IFERROR(SUMIFS(CargaDatos[Puntos],CargaDatos[Jugador],$C8)/(2*(SUMIFS(CargaDatos[2P I],CargaDatos[Jugador],$C8)+SUMIFS(CargaDatos[3P I],CargaDatos[Jugador],$C8))+0.44*SUMIFS(CargaDatos[TL A],CargaDatos[Jugador],$C8)),"")</f>
        <v/>
      </c>
      <c r="G8" s="65" t="str">
        <f>IFERROR(SUMIFS(CargaDatos[TL A],CargaDatos[Jugador],$C8)/(SUMIFS(CargaDatos[2P I],CargaDatos[Jugador],$C8)+SUMIFS(CargaDatos[3P I],CargaDatos[Jugador],$C8)),"")</f>
        <v/>
      </c>
      <c r="J8" s="69" t="str">
        <f>IFERROR(J6-J7,"")</f>
        <v/>
      </c>
      <c r="K8" s="70" t="s">
        <v>51</v>
      </c>
      <c r="L8" s="70"/>
      <c r="M8" s="70"/>
      <c r="N8" s="69" t="str">
        <f>IFERROR(N6-N7,"")</f>
        <v/>
      </c>
    </row>
    <row r="9" spans="2:16" ht="25" customHeight="1" x14ac:dyDescent="0.2">
      <c r="B9" s="16">
        <f>Tablas!D12</f>
        <v>9</v>
      </c>
      <c r="C9" s="16" t="str">
        <f>Tablas!E12</f>
        <v>Juan Manuel</v>
      </c>
      <c r="D9" s="64" t="str">
        <f>IFERROR(SUMIFS(CargaDatos[3P I],CargaDatos[Jugador],$C9)/(SUMIFS(CargaDatos[2P I],CargaDatos[Jugador],$C9)+SUMIFS(CargaDatos[3P I],CargaDatos[Jugador],$C9)),"")</f>
        <v/>
      </c>
      <c r="E9" s="64" t="str">
        <f>IFERROR((SUMIFS(CargaDatos[2P A],CargaDatos[Jugador],$C9)+1.5*SUMIFS(CargaDatos[3P A],CargaDatos[Jugador],$C9))/(SUMIFS(CargaDatos[2P I],CargaDatos[Jugador],$C9)+SUMIFS(CargaDatos[3P I],CargaDatos[Jugador],$C9)),"")</f>
        <v/>
      </c>
      <c r="F9" s="64" t="str">
        <f>IFERROR(SUMIFS(CargaDatos[Puntos],CargaDatos[Jugador],$C9)/(2*(SUMIFS(CargaDatos[2P I],CargaDatos[Jugador],$C9)+SUMIFS(CargaDatos[3P I],CargaDatos[Jugador],$C9))+0.44*SUMIFS(CargaDatos[TL A],CargaDatos[Jugador],$C9)),"")</f>
        <v/>
      </c>
      <c r="G9" s="64" t="str">
        <f>IFERROR(SUMIFS(CargaDatos[TL A],CargaDatos[Jugador],$C9)/(SUMIFS(CargaDatos[2P I],CargaDatos[Jugador],$C9)+SUMIFS(CargaDatos[3P I],CargaDatos[Jugador],$C9)),"")</f>
        <v/>
      </c>
      <c r="J9" s="64" t="str">
        <f>IFERROR(SUMIFS(CargaDatosEq!$S$4:$S$103,CargaDatosEq!$F$4:$F$103,TotAvanzadas!$J$4)/(SUMIFS(CargaDatosEq!$S$4:$S$103,CargaDatosEq!$F$4:$F$103,TotAvanzadas!$J$4)+SUMIFS(CargaDatosEq!$T$4:$T$103,CargaDatosEq!$G$4:$G$103,TotAvanzadas!$J$4)),"")</f>
        <v/>
      </c>
      <c r="K9" s="67" t="s">
        <v>52</v>
      </c>
      <c r="L9" s="67"/>
      <c r="M9" s="67"/>
      <c r="N9" s="64" t="str">
        <f>IFERROR(SUMIFS(CargaDatosEq!$S$4:$S$103,CargaDatosEq!$G$4:$G$103,TotAvanzadas!$J$4)/(SUMIFS(CargaDatosEq!$S$4:$S$103,CargaDatosEq!$G$4:$G$103,TotAvanzadas!$J$4)+SUMIFS(CargaDatosEq!$T$4:$T$103,CargaDatosEq!$F$4:$F$103,TotAvanzadas!$J$4)),"")</f>
        <v/>
      </c>
      <c r="P9" s="75"/>
    </row>
    <row r="10" spans="2:16" ht="25" customHeight="1" x14ac:dyDescent="0.2">
      <c r="B10" s="15">
        <f>Tablas!D13</f>
        <v>10</v>
      </c>
      <c r="C10" s="15" t="str">
        <f>Tablas!E13</f>
        <v>Agustin</v>
      </c>
      <c r="D10" s="65" t="str">
        <f>IFERROR(SUMIFS(CargaDatos[3P I],CargaDatos[Jugador],$C10)/(SUMIFS(CargaDatos[2P I],CargaDatos[Jugador],$C10)+SUMIFS(CargaDatos[3P I],CargaDatos[Jugador],$C10)),"")</f>
        <v/>
      </c>
      <c r="E10" s="65" t="str">
        <f>IFERROR((SUMIFS(CargaDatos[2P A],CargaDatos[Jugador],$C10)+1.5*SUMIFS(CargaDatos[3P A],CargaDatos[Jugador],$C10))/(SUMIFS(CargaDatos[2P I],CargaDatos[Jugador],$C10)+SUMIFS(CargaDatos[3P I],CargaDatos[Jugador],$C10)),"")</f>
        <v/>
      </c>
      <c r="F10" s="65" t="str">
        <f>IFERROR(SUMIFS(CargaDatos[Puntos],CargaDatos[Jugador],$C10)/(2*(SUMIFS(CargaDatos[2P I],CargaDatos[Jugador],$C10)+SUMIFS(CargaDatos[3P I],CargaDatos[Jugador],$C10))+0.44*SUMIFS(CargaDatos[TL A],CargaDatos[Jugador],$C10)),"")</f>
        <v/>
      </c>
      <c r="G10" s="65" t="str">
        <f>IFERROR(SUMIFS(CargaDatos[TL A],CargaDatos[Jugador],$C10)/(SUMIFS(CargaDatos[2P I],CargaDatos[Jugador],$C10)+SUMIFS(CargaDatos[3P I],CargaDatos[Jugador],$C10)),"")</f>
        <v/>
      </c>
      <c r="J10" s="65" t="str">
        <f>IFERROR(SUMIFS(CargaDatosEq!$T$4:$T$103,CargaDatosEq!$F$4:$F$103,TotAvanzadas!$J$4)/(SUMIFS(CargaDatosEq!$T$4:$T$103,CargaDatosEq!$F$4:$F$103,TotAvanzadas!$J$4)+SUMIFS(CargaDatosEq!$S$4:$S$103,CargaDatosEq!$G$4:$G$103,TotAvanzadas!$J$4)),"")</f>
        <v/>
      </c>
      <c r="K10" s="70" t="s">
        <v>53</v>
      </c>
      <c r="L10" s="70"/>
      <c r="M10" s="70"/>
      <c r="N10" s="65" t="str">
        <f>IFERROR(SUMIFS(CargaDatosEq!$T$4:$T$103,CargaDatosEq!$G$4:$G$103,TotAvanzadas!$J$4)/(SUMIFS(CargaDatosEq!$T$4:$T$103,CargaDatosEq!$G$4:$G$103,TotAvanzadas!$J$4)+SUMIFS(CargaDatosEq!$S$4:$S$103,CargaDatosEq!$F$4:$F$103,TotAvanzadas!$J$4)),"")</f>
        <v/>
      </c>
      <c r="P10" s="75"/>
    </row>
    <row r="11" spans="2:16" ht="25" customHeight="1" x14ac:dyDescent="0.2">
      <c r="B11" s="16">
        <f>Tablas!D14</f>
        <v>12</v>
      </c>
      <c r="C11" s="16" t="str">
        <f>Tablas!E14</f>
        <v>Tomas</v>
      </c>
      <c r="D11" s="64" t="str">
        <f>IFERROR(SUMIFS(CargaDatos[3P I],CargaDatos[Jugador],$C11)/(SUMIFS(CargaDatos[2P I],CargaDatos[Jugador],$C11)+SUMIFS(CargaDatos[3P I],CargaDatos[Jugador],$C11)),"")</f>
        <v/>
      </c>
      <c r="E11" s="64" t="str">
        <f>IFERROR((SUMIFS(CargaDatos[2P A],CargaDatos[Jugador],$C11)+1.5*SUMIFS(CargaDatos[3P A],CargaDatos[Jugador],$C11))/(SUMIFS(CargaDatos[2P I],CargaDatos[Jugador],$C11)+SUMIFS(CargaDatos[3P I],CargaDatos[Jugador],$C11)),"")</f>
        <v/>
      </c>
      <c r="F11" s="64" t="str">
        <f>IFERROR(SUMIFS(CargaDatos[Puntos],CargaDatos[Jugador],$C11)/(2*(SUMIFS(CargaDatos[2P I],CargaDatos[Jugador],$C11)+SUMIFS(CargaDatos[3P I],CargaDatos[Jugador],$C11))+0.44*SUMIFS(CargaDatos[TL A],CargaDatos[Jugador],$C11)),"")</f>
        <v/>
      </c>
      <c r="G11" s="64" t="str">
        <f>IFERROR(SUMIFS(CargaDatos[TL A],CargaDatos[Jugador],$C11)/(SUMIFS(CargaDatos[2P I],CargaDatos[Jugador],$C11)+SUMIFS(CargaDatos[3P I],CargaDatos[Jugador],$C11)),"")</f>
        <v/>
      </c>
      <c r="J11" s="64" t="str">
        <f>IFERROR(SUMIFS(CargaDatosEq!$U$4:$U$103,CargaDatosEq!$F$4:$F$103,TotAvanzadas!$J$4)/(SUMIFS(CargaDatosEq!$U$4:$U$103,CargaDatosEq!$F$4:$F$103,TotAvanzadas!$J$4)+SUMIFS(CargaDatosEq!$U$4:$U$103,CargaDatosEq!$G$4:$G$103,TotAvanzadas!$J$4)),"")</f>
        <v/>
      </c>
      <c r="K11" s="67" t="s">
        <v>54</v>
      </c>
      <c r="L11" s="67"/>
      <c r="M11" s="67"/>
      <c r="N11" s="64" t="str">
        <f>IFERROR(SUMIFS(CargaDatosEq!$U$4:$U$103,CargaDatosEq!$G$4:$G$103,TotAvanzadas!$J$4)/(SUMIFS(CargaDatosEq!$U$4:$U$103,CargaDatosEq!$G$4:$G$103,TotAvanzadas!$J$4)+SUMIFS(CargaDatosEq!$U$4:$U$103,CargaDatosEq!$F$4:$F$103,TotAvanzadas!$J$4)),"")</f>
        <v/>
      </c>
      <c r="P11" s="75"/>
    </row>
    <row r="12" spans="2:16" ht="25" customHeight="1" x14ac:dyDescent="0.2">
      <c r="B12" s="15">
        <f>Tablas!D15</f>
        <v>16</v>
      </c>
      <c r="C12" s="15" t="str">
        <f>Tablas!E15</f>
        <v>Facundo</v>
      </c>
      <c r="D12" s="65" t="str">
        <f>IFERROR(SUMIFS(CargaDatos[3P I],CargaDatos[Jugador],$C12)/(SUMIFS(CargaDatos[2P I],CargaDatos[Jugador],$C12)+SUMIFS(CargaDatos[3P I],CargaDatos[Jugador],$C12)),"")</f>
        <v/>
      </c>
      <c r="E12" s="65" t="str">
        <f>IFERROR((SUMIFS(CargaDatos[2P A],CargaDatos[Jugador],$C12)+1.5*SUMIFS(CargaDatos[3P A],CargaDatos[Jugador],$C12))/(SUMIFS(CargaDatos[2P I],CargaDatos[Jugador],$C12)+SUMIFS(CargaDatos[3P I],CargaDatos[Jugador],$C12)),"")</f>
        <v/>
      </c>
      <c r="F12" s="65" t="str">
        <f>IFERROR(SUMIFS(CargaDatos[Puntos],CargaDatos[Jugador],$C12)/(2*(SUMIFS(CargaDatos[2P I],CargaDatos[Jugador],$C12)+SUMIFS(CargaDatos[3P I],CargaDatos[Jugador],$C12))+0.44*SUMIFS(CargaDatos[TL A],CargaDatos[Jugador],$C12)),"")</f>
        <v/>
      </c>
      <c r="G12" s="65" t="str">
        <f>IFERROR(SUMIFS(CargaDatos[TL A],CargaDatos[Jugador],$C12)/(SUMIFS(CargaDatos[2P I],CargaDatos[Jugador],$C12)+SUMIFS(CargaDatos[3P I],CargaDatos[Jugador],$C12)),"")</f>
        <v/>
      </c>
      <c r="J12" s="65" t="str">
        <f>IFERROR(SUMIFS(CargaDatosEq!$V$4:$V$103,CargaDatosEq!$F$4:$F$103,TotAvanzadas!$J$4)/SUMIFS(CargaDatosEq!$AD$4:$AD$103,CargaDatosEq!$F$4:$F$103,TotAvanzadas!$J$4),"")</f>
        <v/>
      </c>
      <c r="K12" s="70" t="s">
        <v>55</v>
      </c>
      <c r="L12" s="70"/>
      <c r="M12" s="70"/>
      <c r="N12" s="65" t="str">
        <f>IFERROR(SUMIFS(CargaDatosEq!$V$4:$V$103,CargaDatosEq!$G$4:$G$103,TotAvanzadas!$J$4)/SUMIFS(CargaDatosEq!$AD$4:$AD$103,CargaDatosEq!$F$4:$F$103,TotAvanzadas!$J$4),"")</f>
        <v/>
      </c>
    </row>
    <row r="13" spans="2:16" ht="25" customHeight="1" x14ac:dyDescent="0.2">
      <c r="B13" s="16">
        <f>Tablas!D16</f>
        <v>17</v>
      </c>
      <c r="C13" s="16" t="str">
        <f>Tablas!E16</f>
        <v>Eugenio</v>
      </c>
      <c r="D13" s="64" t="str">
        <f>IFERROR(SUMIFS(CargaDatos[3P I],CargaDatos[Jugador],$C13)/(SUMIFS(CargaDatos[2P I],CargaDatos[Jugador],$C13)+SUMIFS(CargaDatos[3P I],CargaDatos[Jugador],$C13)),"")</f>
        <v/>
      </c>
      <c r="E13" s="64" t="str">
        <f>IFERROR((SUMIFS(CargaDatos[2P A],CargaDatos[Jugador],$C13)+1.5*SUMIFS(CargaDatos[3P A],CargaDatos[Jugador],$C13))/(SUMIFS(CargaDatos[2P I],CargaDatos[Jugador],$C13)+SUMIFS(CargaDatos[3P I],CargaDatos[Jugador],$C13)),"")</f>
        <v/>
      </c>
      <c r="F13" s="64" t="str">
        <f>IFERROR(SUMIFS(CargaDatos[Puntos],CargaDatos[Jugador],$C13)/(2*(SUMIFS(CargaDatos[2P I],CargaDatos[Jugador],$C13)+SUMIFS(CargaDatos[3P I],CargaDatos[Jugador],$C13))+0.44*SUMIFS(CargaDatos[TL A],CargaDatos[Jugador],$C13)),"")</f>
        <v/>
      </c>
      <c r="G13" s="64" t="str">
        <f>IFERROR(SUMIFS(CargaDatos[TL A],CargaDatos[Jugador],$C13)/(SUMIFS(CargaDatos[2P I],CargaDatos[Jugador],$C13)+SUMIFS(CargaDatos[3P I],CargaDatos[Jugador],$C13)),"")</f>
        <v/>
      </c>
      <c r="J13" s="64" t="str">
        <f>IFERROR(SUMIFS(CargaDatosEq!$X$4:$X$103,CargaDatosEq!$F$4:$F$103,TotAvanzadas!$J$4)/SUMIFS(CargaDatosEq!$AD$4:$AD$103,CargaDatosEq!$F$4:$F$103,TotAvanzadas!$J$4),"")</f>
        <v/>
      </c>
      <c r="K13" s="67" t="s">
        <v>56</v>
      </c>
      <c r="L13" s="67"/>
      <c r="M13" s="67"/>
      <c r="N13" s="64" t="str">
        <f>IFERROR(SUMIFS(CargaDatosEq!$X$4:$X$103,CargaDatosEq!$G$4:$G$103,TotAvanzadas!$J$4)/SUMIFS(CargaDatosEq!$AD$4:$AD$103,CargaDatosEq!$F$4:$F$103,TotAvanzadas!$J$4),"")</f>
        <v/>
      </c>
    </row>
    <row r="14" spans="2:16" ht="25" customHeight="1" x14ac:dyDescent="0.2">
      <c r="B14" s="15">
        <f>Tablas!D17</f>
        <v>20</v>
      </c>
      <c r="C14" s="15" t="str">
        <f>Tablas!E17</f>
        <v>Nicolás</v>
      </c>
      <c r="D14" s="65" t="str">
        <f>IFERROR(SUMIFS(CargaDatos[3P I],CargaDatos[Jugador],$C14)/(SUMIFS(CargaDatos[2P I],CargaDatos[Jugador],$C14)+SUMIFS(CargaDatos[3P I],CargaDatos[Jugador],$C14)),"")</f>
        <v/>
      </c>
      <c r="E14" s="65" t="str">
        <f>IFERROR((SUMIFS(CargaDatos[2P A],CargaDatos[Jugador],$C14)+1.5*SUMIFS(CargaDatos[3P A],CargaDatos[Jugador],$C14))/(SUMIFS(CargaDatos[2P I],CargaDatos[Jugador],$C14)+SUMIFS(CargaDatos[3P I],CargaDatos[Jugador],$C14)),"")</f>
        <v/>
      </c>
      <c r="F14" s="65" t="str">
        <f>IFERROR(SUMIFS(CargaDatos[Puntos],CargaDatos[Jugador],$C14)/(2*(SUMIFS(CargaDatos[2P I],CargaDatos[Jugador],$C14)+SUMIFS(CargaDatos[3P I],CargaDatos[Jugador],$C14))+0.44*SUMIFS(CargaDatos[TL A],CargaDatos[Jugador],$C14)),"")</f>
        <v/>
      </c>
      <c r="G14" s="65" t="str">
        <f>IFERROR(SUMIFS(CargaDatos[TL A],CargaDatos[Jugador],$C14)/(SUMIFS(CargaDatos[2P I],CargaDatos[Jugador],$C14)+SUMIFS(CargaDatos[3P I],CargaDatos[Jugador],$C14)),"")</f>
        <v/>
      </c>
      <c r="J14" s="65" t="str">
        <f>IFERROR(SUMIFS(CargaDatosEq!$W$4:$W$103,CargaDatosEq!$F$4:$F$103,TotAvanzadas!$J$4)/SUMIFS(CargaDatosEq!$AD$4:$AD$103,CargaDatosEq!$F$4:$F$103,TotAvanzadas!$J$4),"")</f>
        <v/>
      </c>
      <c r="K14" s="70" t="s">
        <v>57</v>
      </c>
      <c r="L14" s="70"/>
      <c r="M14" s="70"/>
      <c r="N14" s="65" t="str">
        <f>IFERROR(SUMIFS(CargaDatosEq!$W$4:$W$103,CargaDatosEq!$G$4:$G$103,TotAvanzadas!$J$4)/SUMIFS(CargaDatosEq!$AD$4:$AD$103,CargaDatosEq!$F$4:$F$103,TotAvanzadas!$J$4),"")</f>
        <v/>
      </c>
    </row>
    <row r="15" spans="2:16" ht="25" customHeight="1" x14ac:dyDescent="0.2">
      <c r="B15" s="16">
        <f>Tablas!D18</f>
        <v>21</v>
      </c>
      <c r="C15" s="16" t="str">
        <f>Tablas!E18</f>
        <v>Federico</v>
      </c>
      <c r="D15" s="64" t="str">
        <f>IFERROR(SUMIFS(CargaDatos[3P I],CargaDatos[Jugador],$C15)/(SUMIFS(CargaDatos[2P I],CargaDatos[Jugador],$C15)+SUMIFS(CargaDatos[3P I],CargaDatos[Jugador],$C15)),"")</f>
        <v/>
      </c>
      <c r="E15" s="64" t="str">
        <f>IFERROR((SUMIFS(CargaDatos[2P A],CargaDatos[Jugador],$C15)+1.5*SUMIFS(CargaDatos[3P A],CargaDatos[Jugador],$C15))/(SUMIFS(CargaDatos[2P I],CargaDatos[Jugador],$C15)+SUMIFS(CargaDatos[3P I],CargaDatos[Jugador],$C15)),"")</f>
        <v/>
      </c>
      <c r="F15" s="64" t="str">
        <f>IFERROR(SUMIFS(CargaDatos[Puntos],CargaDatos[Jugador],$C15)/(2*(SUMIFS(CargaDatos[2P I],CargaDatos[Jugador],$C15)+SUMIFS(CargaDatos[3P I],CargaDatos[Jugador],$C15))+0.44*SUMIFS(CargaDatos[TL A],CargaDatos[Jugador],$C15)),"")</f>
        <v/>
      </c>
      <c r="G15" s="64" t="str">
        <f>IFERROR(SUMIFS(CargaDatos[TL A],CargaDatos[Jugador],$C15)/(SUMIFS(CargaDatos[2P I],CargaDatos[Jugador],$C15)+SUMIFS(CargaDatos[3P I],CargaDatos[Jugador],$C15)),"")</f>
        <v/>
      </c>
      <c r="J15" s="64" t="str">
        <f>IFERROR(SUMIFS(CargaDatosEq!$Y$4:$Y$103,CargaDatosEq!$F$4:$F$103,TotAvanzadas!$J$4)/SUMIFS(CargaDatosEq!$AD$4:$AD$103,CargaDatosEq!$F$4:$F$103,TotAvanzadas!$J$4),"")</f>
        <v/>
      </c>
      <c r="K15" s="67" t="s">
        <v>58</v>
      </c>
      <c r="L15" s="67"/>
      <c r="M15" s="67"/>
      <c r="N15" s="64" t="str">
        <f>IFERROR(SUMIFS(CargaDatosEq!$Y$4:$Y$103,CargaDatosEq!$G$4:$G$103,TotAvanzadas!$J$4)/SUMIFS(CargaDatosEq!$AD$4:$AD$103,CargaDatosEq!$F$4:$F$103,TotAvanzadas!$J$4),"")</f>
        <v/>
      </c>
    </row>
    <row r="16" spans="2:16" ht="25" customHeight="1" x14ac:dyDescent="0.2">
      <c r="B16" s="15">
        <f>Tablas!D19</f>
        <v>22</v>
      </c>
      <c r="C16" s="15" t="str">
        <f>Tablas!E19</f>
        <v>Matias</v>
      </c>
      <c r="D16" s="65" t="str">
        <f>IFERROR(SUMIFS(CargaDatos[3P I],CargaDatos[Jugador],$C16)/(SUMIFS(CargaDatos[2P I],CargaDatos[Jugador],$C16)+SUMIFS(CargaDatos[3P I],CargaDatos[Jugador],$C16)),"")</f>
        <v/>
      </c>
      <c r="E16" s="65" t="str">
        <f>IFERROR((SUMIFS(CargaDatos[2P A],CargaDatos[Jugador],$C16)+1.5*SUMIFS(CargaDatos[3P A],CargaDatos[Jugador],$C16))/(SUMIFS(CargaDatos[2P I],CargaDatos[Jugador],$C16)+SUMIFS(CargaDatos[3P I],CargaDatos[Jugador],$C16)),"")</f>
        <v/>
      </c>
      <c r="F16" s="65" t="str">
        <f>IFERROR(SUMIFS(CargaDatos[Puntos],CargaDatos[Jugador],$C16)/(2*(SUMIFS(CargaDatos[2P I],CargaDatos[Jugador],$C16)+SUMIFS(CargaDatos[3P I],CargaDatos[Jugador],$C16))+0.44*SUMIFS(CargaDatos[TL A],CargaDatos[Jugador],$C16)),"")</f>
        <v/>
      </c>
      <c r="G16" s="65" t="str">
        <f>IFERROR(SUMIFS(CargaDatos[TL A],CargaDatos[Jugador],$C16)/(SUMIFS(CargaDatos[2P I],CargaDatos[Jugador],$C16)+SUMIFS(CargaDatos[3P I],CargaDatos[Jugador],$C16)),"")</f>
        <v/>
      </c>
      <c r="J16" s="65" t="str">
        <f>IFERROR(SUMIFS(CargaDatosEq!$N$4:$N$103,CargaDatosEq!$F$4:$F$103,TotAvanzadas!$J$4)/(SUMIFS(CargaDatosEq!$N$4:$N$103,CargaDatosEq!$F$4:$F$103,TotAvanzadas!$J$4)+SUMIFS(CargaDatosEq!$K$4:$K$103,CargaDatosEq!$F$4:$F$103,TotAvanzadas!$J$4)),"")</f>
        <v/>
      </c>
      <c r="K16" s="70" t="s">
        <v>59</v>
      </c>
      <c r="L16" s="70"/>
      <c r="M16" s="70"/>
      <c r="N16" s="65" t="str">
        <f>IFERROR(SUMIFS(CargaDatosEq!$N$4:$N$103,CargaDatosEq!$G$4:$G$103,TotAvanzadas!$J$4)/(SUMIFS(CargaDatosEq!$N$4:$N$103,CargaDatosEq!$G$4:$G$103,TotAvanzadas!$J$4)+SUMIFS(CargaDatosEq!$K$4:$K$103,CargaDatosEq!$G$4:$G$103,TotAvanzadas!$J$4)),"")</f>
        <v/>
      </c>
    </row>
    <row r="17" spans="2:14" ht="25" customHeight="1" x14ac:dyDescent="0.2">
      <c r="B17" s="16">
        <f>Tablas!D20</f>
        <v>33</v>
      </c>
      <c r="C17" s="16" t="str">
        <f>Tablas!E20</f>
        <v>Lautaro</v>
      </c>
      <c r="D17" s="64" t="str">
        <f>IFERROR(SUMIFS(CargaDatos[3P I],CargaDatos[Jugador],$C17)/(SUMIFS(CargaDatos[2P I],CargaDatos[Jugador],$C17)+SUMIFS(CargaDatos[3P I],CargaDatos[Jugador],$C17)),"")</f>
        <v/>
      </c>
      <c r="E17" s="64" t="str">
        <f>IFERROR((SUMIFS(CargaDatos[2P A],CargaDatos[Jugador],$C17)+1.5*SUMIFS(CargaDatos[3P A],CargaDatos[Jugador],$C17))/(SUMIFS(CargaDatos[2P I],CargaDatos[Jugador],$C17)+SUMIFS(CargaDatos[3P I],CargaDatos[Jugador],$C17)),"")</f>
        <v/>
      </c>
      <c r="F17" s="64" t="str">
        <f>IFERROR(SUMIFS(CargaDatos[Puntos],CargaDatos[Jugador],$C17)/(2*(SUMIFS(CargaDatos[2P I],CargaDatos[Jugador],$C17)+SUMIFS(CargaDatos[3P I],CargaDatos[Jugador],$C17))+0.44*SUMIFS(CargaDatos[TL A],CargaDatos[Jugador],$C17)),"")</f>
        <v/>
      </c>
      <c r="G17" s="64" t="str">
        <f>IFERROR(SUMIFS(CargaDatos[TL A],CargaDatos[Jugador],$C17)/(SUMIFS(CargaDatos[2P I],CargaDatos[Jugador],$C17)+SUMIFS(CargaDatos[3P I],CargaDatos[Jugador],$C17)),"")</f>
        <v/>
      </c>
      <c r="J17" s="64" t="str">
        <f>IFERROR((SUMIFS(CargaDatosEq!$J$4:$J$103,CargaDatosEq!$F$4:$F$103,TotAvanzadas!$J$4)+1.5*SUMIFS(CargaDatosEq!$M$4:$M$103,CargaDatosEq!$F$4:$F$103,TotAvanzadas!$J$4))/(SUMIFS(CargaDatosEq!$N$4:$N$103,CargaDatosEq!$F$4:$F$103,TotAvanzadas!$J$4)+SUMIFS(CargaDatosEq!$K$4:$K$103,CargaDatosEq!$F$4:$F$103,TotAvanzadas!$J$4)),"")</f>
        <v/>
      </c>
      <c r="K17" s="67" t="s">
        <v>45</v>
      </c>
      <c r="L17" s="67"/>
      <c r="M17" s="67"/>
      <c r="N17" s="64" t="str">
        <f>IFERROR((SUMIFS(CargaDatosEq!$J$4:$J$103,CargaDatosEq!$G$4:$G$103,TotAvanzadas!$J$4)+1.5*SUMIFS(CargaDatosEq!$M$4:$M$103,CargaDatosEq!$G$4:$G$103,TotAvanzadas!$J$4))/(SUMIFS(CargaDatosEq!$N$4:$N$103,CargaDatosEq!$G$4:$G$103,TotAvanzadas!$J$4)+SUMIFS(CargaDatosEq!$K$4:$K$103,CargaDatosEq!$G$4:$G$103,TotAvanzadas!$J$4)),"")</f>
        <v/>
      </c>
    </row>
    <row r="18" spans="2:14" ht="25" customHeight="1" x14ac:dyDescent="0.2">
      <c r="B18" s="15">
        <f>Tablas!D21</f>
        <v>44</v>
      </c>
      <c r="C18" s="15" t="str">
        <f>Tablas!E21</f>
        <v>Nahuel</v>
      </c>
      <c r="D18" s="65" t="str">
        <f>IFERROR(SUMIFS(CargaDatos[3P I],CargaDatos[Jugador],$C18)/(SUMIFS(CargaDatos[2P I],CargaDatos[Jugador],$C18)+SUMIFS(CargaDatos[3P I],CargaDatos[Jugador],$C18)),"")</f>
        <v/>
      </c>
      <c r="E18" s="65" t="str">
        <f>IFERROR((SUMIFS(CargaDatos[2P A],CargaDatos[Jugador],$C18)+1.5*SUMIFS(CargaDatos[3P A],CargaDatos[Jugador],$C18))/(SUMIFS(CargaDatos[2P I],CargaDatos[Jugador],$C18)+SUMIFS(CargaDatos[3P I],CargaDatos[Jugador],$C18)),"")</f>
        <v/>
      </c>
      <c r="F18" s="65" t="str">
        <f>IFERROR(SUMIFS(CargaDatos[Puntos],CargaDatos[Jugador],$C18)/(2*(SUMIFS(CargaDatos[2P I],CargaDatos[Jugador],$C18)+SUMIFS(CargaDatos[3P I],CargaDatos[Jugador],$C18))+0.44*SUMIFS(CargaDatos[TL A],CargaDatos[Jugador],$C18)),"")</f>
        <v/>
      </c>
      <c r="G18" s="65" t="str">
        <f>IFERROR(SUMIFS(CargaDatos[TL A],CargaDatos[Jugador],$C18)/(SUMIFS(CargaDatos[2P I],CargaDatos[Jugador],$C18)+SUMIFS(CargaDatos[3P I],CargaDatos[Jugador],$C18)),"")</f>
        <v/>
      </c>
      <c r="J18" s="65" t="str">
        <f>IFERROR(SUMIFS(CargaDatosEq!$I$4:$I$103,CargaDatosEq!$F$4:$F$103,TotAvanzadas!$J$4)/(2*(SUMIFS(CargaDatosEq!$N$4:$N$103,CargaDatosEq!$F$4:$F$103,TotAvanzadas!$J$4)+SUMIFS(CargaDatosEq!$K$4:$K$103,CargaDatosEq!$F$4:$F$103,TotAvanzadas!$J$4)+0.44*SUMIFS(CargaDatosEq!$Q$4:$Q$103,CargaDatosEq!$F$4:$F$103,TotAvanzadas!$J$4))),"")</f>
        <v/>
      </c>
      <c r="K18" s="70" t="s">
        <v>46</v>
      </c>
      <c r="L18" s="70"/>
      <c r="M18" s="70"/>
      <c r="N18" s="65" t="str">
        <f>IFERROR(SUMIFS(CargaDatosEq!$I$4:$I$103,CargaDatosEq!$G$4:$G$103,TotAvanzadas!$J$4)/(2*(SUMIFS(CargaDatosEq!$N$4:$N$103,CargaDatosEq!$G$4:$G$103,TotAvanzadas!$J$4)+SUMIFS(CargaDatosEq!$K$4:$K$103,CargaDatosEq!$G$4:$G$103,TotAvanzadas!$J$4)+0.44*SUMIFS(CargaDatosEq!$Q$4:$Q$103,CargaDatosEq!$G$4:$G$103,TotAvanzadas!$J$4))),"")</f>
        <v/>
      </c>
    </row>
    <row r="19" spans="2:14" ht="25" customHeight="1" x14ac:dyDescent="0.2">
      <c r="B19" s="16">
        <f>Tablas!D22</f>
        <v>55</v>
      </c>
      <c r="C19" s="16" t="str">
        <f>Tablas!E22</f>
        <v>Lucas</v>
      </c>
      <c r="D19" s="64" t="str">
        <f>IFERROR(SUMIFS(CargaDatos[3P I],CargaDatos[Jugador],$C19)/(SUMIFS(CargaDatos[2P I],CargaDatos[Jugador],$C19)+SUMIFS(CargaDatos[3P I],CargaDatos[Jugador],$C19)),"")</f>
        <v/>
      </c>
      <c r="E19" s="64" t="str">
        <f>IFERROR((SUMIFS(CargaDatos[2P A],CargaDatos[Jugador],$C19)+1.5*SUMIFS(CargaDatos[3P A],CargaDatos[Jugador],$C19))/(SUMIFS(CargaDatos[2P I],CargaDatos[Jugador],$C19)+SUMIFS(CargaDatos[3P I],CargaDatos[Jugador],$C19)),"")</f>
        <v/>
      </c>
      <c r="F19" s="64" t="str">
        <f>IFERROR(SUMIFS(CargaDatos[Puntos],CargaDatos[Jugador],$C19)/(2*(SUMIFS(CargaDatos[2P I],CargaDatos[Jugador],$C19)+SUMIFS(CargaDatos[3P I],CargaDatos[Jugador],$C19))+0.44*SUMIFS(CargaDatos[TL A],CargaDatos[Jugador],$C19)),"")</f>
        <v/>
      </c>
      <c r="G19" s="64" t="str">
        <f>IFERROR(SUMIFS(CargaDatos[TL A],CargaDatos[Jugador],$C19)/(SUMIFS(CargaDatos[2P I],CargaDatos[Jugador],$C19)+SUMIFS(CargaDatos[3P I],CargaDatos[Jugador],$C19)),"")</f>
        <v/>
      </c>
      <c r="J19" s="64" t="str">
        <f>IFERROR(SUMIFS(CargaDatosEq!$P$4:$P$103,CargaDatosEq!$F$4:$F$103,TotAvanzadas!$J$4)/(SUMIFS(CargaDatosEq!$N$4:$N$103,CargaDatosEq!$F$4:$F$103,TotAvanzadas!$J$4)+SUMIFS(CargaDatosEq!$K$4:$K$103,CargaDatosEq!$F$4:$F$103,TotAvanzadas!$J$4)),"")</f>
        <v/>
      </c>
      <c r="K19" s="67" t="s">
        <v>47</v>
      </c>
      <c r="L19" s="67"/>
      <c r="M19" s="67"/>
      <c r="N19" s="64" t="str">
        <f>IFERROR(SUMIFS(CargaDatosEq!$P$4:$P$103,CargaDatosEq!$G$4:$G$103,TotAvanzadas!$J$4)/(SUMIFS(CargaDatosEq!$N$4:$N$103,CargaDatosEq!$G$4:$G$103,TotAvanzadas!$J$4)+SUMIFS(CargaDatosEq!$K$4:$K$103,CargaDatosEq!$G$4:$G$103,TotAvanzadas!$J$4)),"")</f>
        <v/>
      </c>
    </row>
    <row r="20" spans="2:14" ht="25" customHeight="1" x14ac:dyDescent="0.2">
      <c r="B20" s="15">
        <f>Tablas!D23</f>
        <v>66</v>
      </c>
      <c r="C20" s="15" t="str">
        <f>Tablas!E23</f>
        <v>Fernando</v>
      </c>
      <c r="D20" s="65" t="str">
        <f>IFERROR(SUMIFS(CargaDatos[3P I],CargaDatos[Jugador],$C20)/(SUMIFS(CargaDatos[2P I],CargaDatos[Jugador],$C20)+SUMIFS(CargaDatos[3P I],CargaDatos[Jugador],$C20)),"")</f>
        <v/>
      </c>
      <c r="E20" s="65" t="str">
        <f>IFERROR((SUMIFS(CargaDatos[2P A],CargaDatos[Jugador],$C20)+1.5*SUMIFS(CargaDatos[3P A],CargaDatos[Jugador],$C20))/(SUMIFS(CargaDatos[2P I],CargaDatos[Jugador],$C20)+SUMIFS(CargaDatos[3P I],CargaDatos[Jugador],$C20)),"")</f>
        <v/>
      </c>
      <c r="F20" s="65" t="str">
        <f>IFERROR(SUMIFS(CargaDatos[Puntos],CargaDatos[Jugador],$C20)/(2*(SUMIFS(CargaDatos[2P I],CargaDatos[Jugador],$C20)+SUMIFS(CargaDatos[3P I],CargaDatos[Jugador],$C20))+0.44*SUMIFS(CargaDatos[TL A],CargaDatos[Jugador],$C20)),"")</f>
        <v/>
      </c>
      <c r="G20" s="65" t="str">
        <f>IFERROR(SUMIFS(CargaDatos[TL A],CargaDatos[Jugador],$C20)/(SUMIFS(CargaDatos[2P I],CargaDatos[Jugador],$C20)+SUMIFS(CargaDatos[3P I],CargaDatos[Jugador],$C20)),"")</f>
        <v/>
      </c>
    </row>
    <row r="21" spans="2:14" ht="25" customHeight="1" x14ac:dyDescent="0.2">
      <c r="B21" s="27" t="s">
        <v>36</v>
      </c>
      <c r="C21" s="27" t="str">
        <f>Tablas!E4</f>
        <v>Club Sportivo</v>
      </c>
      <c r="D21" s="72" t="str">
        <f>J16</f>
        <v/>
      </c>
      <c r="E21" s="72" t="str">
        <f>J17</f>
        <v/>
      </c>
      <c r="F21" s="72" t="str">
        <f>J18</f>
        <v/>
      </c>
      <c r="G21" s="72" t="str">
        <f>J19</f>
        <v/>
      </c>
    </row>
  </sheetData>
  <printOptions horizontalCentered="1" verticalCentered="1"/>
  <pageMargins left="0.19685039370078741" right="0.19685039370078741" top="0.19685039370078741" bottom="0.19685039370078741" header="0" footer="0"/>
  <pageSetup paperSize="9"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8</vt:i4>
      </vt:variant>
      <vt:variant>
        <vt:lpstr>Rangos con nombre</vt:lpstr>
      </vt:variant>
      <vt:variant>
        <vt:i4>26</vt:i4>
      </vt:variant>
    </vt:vector>
  </HeadingPairs>
  <TitlesOfParts>
    <vt:vector size="34" baseType="lpstr">
      <vt:lpstr>Tablas</vt:lpstr>
      <vt:lpstr>CargaDatosJug</vt:lpstr>
      <vt:lpstr>CargaDatosEq</vt:lpstr>
      <vt:lpstr>PartidoUnico</vt:lpstr>
      <vt:lpstr>PartidoUnicoAvanzadas</vt:lpstr>
      <vt:lpstr>Totales</vt:lpstr>
      <vt:lpstr>Promedios</vt:lpstr>
      <vt:lpstr>TotAvanzadas</vt:lpstr>
      <vt:lpstr>CargaDatosEq!Equipo</vt:lpstr>
      <vt:lpstr>PartidoUnicoAvanzadas!Equipo</vt:lpstr>
      <vt:lpstr>Promedios!Equipo</vt:lpstr>
      <vt:lpstr>Totales!Equipo</vt:lpstr>
      <vt:lpstr>TotAvanzadas!Equipo</vt:lpstr>
      <vt:lpstr>Equipo</vt:lpstr>
      <vt:lpstr>CargaDatosEq!Sportivo_Escobar</vt:lpstr>
      <vt:lpstr>PartidoUnicoAvanzadas!Sportivo_Escobar</vt:lpstr>
      <vt:lpstr>Promedios!Sportivo_Escobar</vt:lpstr>
      <vt:lpstr>Totales!Sportivo_Escobar</vt:lpstr>
      <vt:lpstr>TotAvanzadas!Sportivo_Escobar</vt:lpstr>
      <vt:lpstr>Sportivo_Escobar</vt:lpstr>
      <vt:lpstr>PartidoUnicoAvanzadas!TbEquipos</vt:lpstr>
      <vt:lpstr>TotAvanzadas!TbEquipos</vt:lpstr>
      <vt:lpstr>TbEquipos</vt:lpstr>
      <vt:lpstr>PartidoUnicoAvanzadas!TbEstadios</vt:lpstr>
      <vt:lpstr>TotAvanzadas!TbEstadios</vt:lpstr>
      <vt:lpstr>TbEstadios</vt:lpstr>
      <vt:lpstr>PartidoUnicoAvanzadas!TbJornadas</vt:lpstr>
      <vt:lpstr>TotAvanzadas!TbJornadas</vt:lpstr>
      <vt:lpstr>TbJornadas</vt:lpstr>
      <vt:lpstr>PartidoUnicoAvanzadas!TbJugadores</vt:lpstr>
      <vt:lpstr>TotAvanzadas!TbJugadores</vt:lpstr>
      <vt:lpstr>TbJugadores</vt:lpstr>
      <vt:lpstr>CargaDatosEq!Títulos_a_imprimir</vt:lpstr>
      <vt:lpstr>CargaDatosJug!Títulos_a_imprimir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dc:creator>
  <cp:lastModifiedBy>Cristian Sanchez</cp:lastModifiedBy>
  <cp:lastPrinted>2023-03-22T20:57:14Z</cp:lastPrinted>
  <dcterms:created xsi:type="dcterms:W3CDTF">2022-05-16T12:45:36Z</dcterms:created>
  <dcterms:modified xsi:type="dcterms:W3CDTF">2023-09-11T01:03:31Z</dcterms:modified>
</cp:coreProperties>
</file>